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UDGET\Desktop\"/>
    </mc:Choice>
  </mc:AlternateContent>
  <bookViews>
    <workbookView xWindow="0" yWindow="0" windowWidth="20460" windowHeight="7680"/>
  </bookViews>
  <sheets>
    <sheet name="REVENUE" sheetId="4" r:id="rId1"/>
    <sheet name="PERSONNEL" sheetId="1" r:id="rId2"/>
    <sheet name="OVER HEAD" sheetId="2" r:id="rId3"/>
    <sheet name="CAPITAL" sheetId="3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4" l="1"/>
  <c r="F37" i="4"/>
  <c r="E37" i="4"/>
  <c r="D37" i="4"/>
  <c r="G9" i="4"/>
  <c r="G7" i="4" s="1"/>
  <c r="F9" i="4"/>
  <c r="E9" i="4"/>
  <c r="E7" i="4" s="1"/>
  <c r="D9" i="4"/>
  <c r="F7" i="4"/>
  <c r="D7" i="4"/>
  <c r="C7" i="4"/>
  <c r="C128" i="2" l="1"/>
  <c r="A128" i="2"/>
  <c r="C127" i="2"/>
  <c r="A127" i="2"/>
  <c r="C126" i="2"/>
  <c r="A126" i="2"/>
  <c r="C125" i="2"/>
  <c r="A125" i="2"/>
  <c r="C124" i="2"/>
  <c r="A124" i="2"/>
  <c r="C123" i="2"/>
  <c r="A123" i="2"/>
  <c r="C122" i="2"/>
  <c r="A122" i="2"/>
  <c r="C121" i="2"/>
  <c r="A121" i="2"/>
  <c r="C120" i="2"/>
  <c r="A120" i="2"/>
  <c r="C119" i="2"/>
  <c r="A119" i="2"/>
  <c r="C118" i="2"/>
  <c r="A118" i="2"/>
  <c r="C117" i="2"/>
  <c r="A117" i="2"/>
  <c r="C116" i="2"/>
  <c r="A116" i="2"/>
  <c r="C115" i="2"/>
  <c r="A115" i="2"/>
  <c r="C114" i="2"/>
  <c r="A114" i="2"/>
  <c r="C113" i="2"/>
  <c r="A113" i="2"/>
  <c r="C112" i="2"/>
  <c r="A112" i="2"/>
  <c r="C111" i="2"/>
  <c r="A111" i="2"/>
  <c r="C110" i="2"/>
  <c r="A110" i="2"/>
  <c r="C109" i="2"/>
  <c r="A109" i="2"/>
  <c r="C108" i="2"/>
  <c r="A108" i="2"/>
  <c r="C107" i="2"/>
  <c r="A107" i="2"/>
  <c r="C106" i="2"/>
  <c r="A106" i="2"/>
  <c r="C105" i="2"/>
  <c r="A105" i="2"/>
  <c r="C104" i="2"/>
  <c r="A104" i="2"/>
  <c r="C103" i="2"/>
  <c r="A103" i="2"/>
  <c r="C102" i="2"/>
  <c r="A102" i="2"/>
  <c r="C101" i="2"/>
  <c r="A101" i="2"/>
  <c r="C100" i="2"/>
  <c r="A100" i="2"/>
  <c r="C99" i="2"/>
  <c r="A99" i="2"/>
  <c r="C98" i="2"/>
  <c r="A98" i="2"/>
  <c r="C97" i="2"/>
  <c r="A97" i="2"/>
  <c r="C96" i="2"/>
  <c r="A96" i="2"/>
  <c r="C95" i="2"/>
  <c r="A95" i="2"/>
  <c r="C94" i="2"/>
  <c r="A94" i="2"/>
  <c r="C93" i="2"/>
  <c r="A93" i="2"/>
  <c r="C92" i="2"/>
  <c r="A92" i="2"/>
  <c r="C91" i="2"/>
  <c r="A91" i="2"/>
  <c r="C90" i="2"/>
  <c r="A90" i="2"/>
  <c r="C89" i="2"/>
  <c r="A89" i="2"/>
  <c r="C88" i="2"/>
  <c r="A88" i="2"/>
  <c r="C87" i="2"/>
  <c r="A87" i="2"/>
  <c r="A86" i="2"/>
  <c r="C85" i="2"/>
  <c r="A85" i="2"/>
  <c r="C84" i="2"/>
  <c r="C129" i="2" s="1"/>
  <c r="A84" i="2"/>
  <c r="A83" i="2"/>
  <c r="C82" i="2"/>
  <c r="A82" i="2"/>
  <c r="C81" i="2"/>
  <c r="A81" i="2"/>
  <c r="C80" i="2"/>
  <c r="A80" i="2"/>
  <c r="C77" i="2"/>
  <c r="A77" i="2"/>
  <c r="C76" i="2"/>
  <c r="A76" i="2"/>
  <c r="C75" i="2"/>
  <c r="A75" i="2"/>
  <c r="C74" i="2"/>
  <c r="A74" i="2"/>
  <c r="C73" i="2"/>
  <c r="A73" i="2"/>
  <c r="C72" i="2"/>
  <c r="A72" i="2"/>
  <c r="C71" i="2"/>
  <c r="A71" i="2"/>
  <c r="C70" i="2"/>
  <c r="A70" i="2"/>
  <c r="C69" i="2"/>
  <c r="A69" i="2"/>
  <c r="C68" i="2"/>
  <c r="A68" i="2"/>
  <c r="C67" i="2"/>
  <c r="C78" i="2" s="1"/>
  <c r="A67" i="2"/>
  <c r="C65" i="2"/>
  <c r="C64" i="2"/>
  <c r="A64" i="2"/>
  <c r="C63" i="2"/>
  <c r="A63" i="2"/>
  <c r="C62" i="2"/>
  <c r="A62" i="2"/>
  <c r="C61" i="2"/>
  <c r="A61" i="2"/>
  <c r="C60" i="2"/>
  <c r="A60" i="2"/>
  <c r="C59" i="2"/>
  <c r="A59" i="2"/>
  <c r="C58" i="2"/>
  <c r="A58" i="2"/>
  <c r="C57" i="2"/>
  <c r="C56" i="2"/>
  <c r="A56" i="2"/>
  <c r="C55" i="2"/>
  <c r="A55" i="2"/>
  <c r="C54" i="2"/>
  <c r="A54" i="2"/>
  <c r="C53" i="2"/>
  <c r="A53" i="2"/>
  <c r="C52" i="2"/>
  <c r="A52" i="2"/>
  <c r="C51" i="2"/>
  <c r="A51" i="2"/>
  <c r="C50" i="2"/>
  <c r="A50" i="2"/>
  <c r="C49" i="2"/>
  <c r="A49" i="2"/>
  <c r="C48" i="2"/>
  <c r="A48" i="2"/>
  <c r="C47" i="2"/>
  <c r="A47" i="2"/>
  <c r="A46" i="2"/>
  <c r="C45" i="2"/>
  <c r="A45" i="2"/>
  <c r="C44" i="2"/>
  <c r="A44" i="2"/>
  <c r="C43" i="2"/>
  <c r="A43" i="2"/>
  <c r="C42" i="2"/>
  <c r="A42" i="2"/>
  <c r="C41" i="2"/>
  <c r="A41" i="2"/>
  <c r="C40" i="2"/>
  <c r="C37" i="2"/>
  <c r="A37" i="2"/>
  <c r="C36" i="2"/>
  <c r="A36" i="2"/>
  <c r="C35" i="2"/>
  <c r="A35" i="2"/>
  <c r="C34" i="2"/>
  <c r="A34" i="2"/>
  <c r="C33" i="2"/>
  <c r="A33" i="2"/>
  <c r="C32" i="2"/>
  <c r="A32" i="2"/>
  <c r="C31" i="2"/>
  <c r="A31" i="2"/>
  <c r="C30" i="2"/>
  <c r="A30" i="2"/>
  <c r="C29" i="2"/>
  <c r="A29" i="2"/>
  <c r="C28" i="2"/>
  <c r="A28" i="2"/>
  <c r="C27" i="2"/>
  <c r="A27" i="2"/>
  <c r="C26" i="2"/>
  <c r="A26" i="2"/>
  <c r="C25" i="2"/>
  <c r="A25" i="2"/>
  <c r="C24" i="2"/>
  <c r="A24" i="2"/>
  <c r="C23" i="2"/>
  <c r="A23" i="2"/>
  <c r="C22" i="2"/>
  <c r="A22" i="2"/>
  <c r="C21" i="2"/>
  <c r="A21" i="2"/>
  <c r="C20" i="2"/>
  <c r="A20" i="2"/>
  <c r="A19" i="2"/>
  <c r="C18" i="2"/>
  <c r="A18" i="2"/>
  <c r="C17" i="2"/>
  <c r="A17" i="2"/>
  <c r="C16" i="2"/>
  <c r="A16" i="2"/>
  <c r="C15" i="2"/>
  <c r="A15" i="2"/>
  <c r="C14" i="2"/>
  <c r="A14" i="2"/>
  <c r="C13" i="2"/>
  <c r="A13" i="2"/>
  <c r="C12" i="2"/>
  <c r="A12" i="2"/>
  <c r="C11" i="2"/>
  <c r="A11" i="2"/>
  <c r="C10" i="2"/>
  <c r="A10" i="2"/>
  <c r="C9" i="2"/>
  <c r="A9" i="2"/>
  <c r="C8" i="2"/>
  <c r="A8" i="2"/>
  <c r="C7" i="2"/>
  <c r="A7" i="2"/>
  <c r="C6" i="2"/>
  <c r="C38" i="2" s="1"/>
  <c r="C130" i="2" s="1"/>
  <c r="A6" i="2"/>
  <c r="I141" i="3"/>
  <c r="J141" i="3" s="1"/>
  <c r="H141" i="3"/>
  <c r="H140" i="3"/>
  <c r="I140" i="3" s="1"/>
  <c r="J140" i="3" s="1"/>
  <c r="G139" i="3"/>
  <c r="F139" i="3"/>
  <c r="E139" i="3"/>
  <c r="H139" i="3" s="1"/>
  <c r="I139" i="3" s="1"/>
  <c r="J139" i="3" s="1"/>
  <c r="D139" i="3"/>
  <c r="C139" i="3"/>
  <c r="I138" i="3"/>
  <c r="J138" i="3" s="1"/>
  <c r="H138" i="3"/>
  <c r="H137" i="3"/>
  <c r="I137" i="3" s="1"/>
  <c r="J137" i="3" s="1"/>
  <c r="I136" i="3"/>
  <c r="J136" i="3" s="1"/>
  <c r="H136" i="3"/>
  <c r="H135" i="3"/>
  <c r="I135" i="3" s="1"/>
  <c r="J135" i="3" s="1"/>
  <c r="I134" i="3"/>
  <c r="J134" i="3" s="1"/>
  <c r="H134" i="3"/>
  <c r="H133" i="3"/>
  <c r="I133" i="3" s="1"/>
  <c r="J133" i="3" s="1"/>
  <c r="I132" i="3"/>
  <c r="J132" i="3" s="1"/>
  <c r="H132" i="3"/>
  <c r="H131" i="3"/>
  <c r="I131" i="3" s="1"/>
  <c r="J131" i="3" s="1"/>
  <c r="I130" i="3"/>
  <c r="J130" i="3" s="1"/>
  <c r="H130" i="3"/>
  <c r="H129" i="3"/>
  <c r="I129" i="3" s="1"/>
  <c r="J129" i="3" s="1"/>
  <c r="I128" i="3"/>
  <c r="J128" i="3" s="1"/>
  <c r="H128" i="3"/>
  <c r="H127" i="3"/>
  <c r="I127" i="3" s="1"/>
  <c r="J127" i="3" s="1"/>
  <c r="I126" i="3"/>
  <c r="J126" i="3" s="1"/>
  <c r="H126" i="3"/>
  <c r="H125" i="3"/>
  <c r="I125" i="3" s="1"/>
  <c r="J125" i="3" s="1"/>
  <c r="I124" i="3"/>
  <c r="J124" i="3" s="1"/>
  <c r="H124" i="3"/>
  <c r="H123" i="3"/>
  <c r="I123" i="3" s="1"/>
  <c r="J123" i="3" s="1"/>
  <c r="I122" i="3"/>
  <c r="J122" i="3" s="1"/>
  <c r="H122" i="3"/>
  <c r="H121" i="3"/>
  <c r="I121" i="3" s="1"/>
  <c r="J121" i="3" s="1"/>
  <c r="I120" i="3"/>
  <c r="J120" i="3" s="1"/>
  <c r="H120" i="3"/>
  <c r="G119" i="3"/>
  <c r="F119" i="3"/>
  <c r="H119" i="3" s="1"/>
  <c r="E119" i="3"/>
  <c r="D119" i="3"/>
  <c r="C119" i="3"/>
  <c r="J118" i="3"/>
  <c r="H118" i="3"/>
  <c r="I118" i="3" s="1"/>
  <c r="I117" i="3"/>
  <c r="J117" i="3" s="1"/>
  <c r="H117" i="3"/>
  <c r="J116" i="3"/>
  <c r="H116" i="3"/>
  <c r="I116" i="3" s="1"/>
  <c r="I115" i="3"/>
  <c r="J115" i="3" s="1"/>
  <c r="H115" i="3"/>
  <c r="J114" i="3"/>
  <c r="H114" i="3"/>
  <c r="I114" i="3" s="1"/>
  <c r="I113" i="3"/>
  <c r="J113" i="3" s="1"/>
  <c r="H113" i="3"/>
  <c r="J112" i="3"/>
  <c r="H112" i="3"/>
  <c r="I112" i="3" s="1"/>
  <c r="I111" i="3"/>
  <c r="J111" i="3" s="1"/>
  <c r="H111" i="3"/>
  <c r="J110" i="3"/>
  <c r="H110" i="3"/>
  <c r="I110" i="3" s="1"/>
  <c r="I109" i="3"/>
  <c r="J109" i="3" s="1"/>
  <c r="H109" i="3"/>
  <c r="J108" i="3"/>
  <c r="H108" i="3"/>
  <c r="I108" i="3" s="1"/>
  <c r="I107" i="3"/>
  <c r="J107" i="3" s="1"/>
  <c r="H107" i="3"/>
  <c r="J106" i="3"/>
  <c r="H106" i="3"/>
  <c r="I106" i="3" s="1"/>
  <c r="I105" i="3"/>
  <c r="J105" i="3" s="1"/>
  <c r="H105" i="3"/>
  <c r="J104" i="3"/>
  <c r="H104" i="3"/>
  <c r="I104" i="3" s="1"/>
  <c r="I103" i="3"/>
  <c r="J103" i="3" s="1"/>
  <c r="H103" i="3"/>
  <c r="G102" i="3"/>
  <c r="F102" i="3"/>
  <c r="H102" i="3" s="1"/>
  <c r="E102" i="3"/>
  <c r="D102" i="3"/>
  <c r="C102" i="3"/>
  <c r="H101" i="3"/>
  <c r="I101" i="3" s="1"/>
  <c r="J101" i="3" s="1"/>
  <c r="I100" i="3"/>
  <c r="J100" i="3" s="1"/>
  <c r="H100" i="3"/>
  <c r="H99" i="3"/>
  <c r="I99" i="3" s="1"/>
  <c r="J99" i="3" s="1"/>
  <c r="I98" i="3"/>
  <c r="J98" i="3" s="1"/>
  <c r="H98" i="3"/>
  <c r="H97" i="3"/>
  <c r="I97" i="3" s="1"/>
  <c r="J97" i="3" s="1"/>
  <c r="G96" i="3"/>
  <c r="F96" i="3"/>
  <c r="E96" i="3"/>
  <c r="H96" i="3" s="1"/>
  <c r="I96" i="3" s="1"/>
  <c r="J96" i="3" s="1"/>
  <c r="D96" i="3"/>
  <c r="C96" i="3"/>
  <c r="I95" i="3"/>
  <c r="J95" i="3" s="1"/>
  <c r="H95" i="3"/>
  <c r="H94" i="3"/>
  <c r="I94" i="3" s="1"/>
  <c r="J94" i="3" s="1"/>
  <c r="I93" i="3"/>
  <c r="J93" i="3" s="1"/>
  <c r="H93" i="3"/>
  <c r="H92" i="3"/>
  <c r="I92" i="3" s="1"/>
  <c r="J92" i="3" s="1"/>
  <c r="I91" i="3"/>
  <c r="J91" i="3" s="1"/>
  <c r="H91" i="3"/>
  <c r="H90" i="3"/>
  <c r="I90" i="3" s="1"/>
  <c r="J90" i="3" s="1"/>
  <c r="I89" i="3"/>
  <c r="J89" i="3" s="1"/>
  <c r="H89" i="3"/>
  <c r="H88" i="3"/>
  <c r="I88" i="3" s="1"/>
  <c r="J88" i="3" s="1"/>
  <c r="I87" i="3"/>
  <c r="J87" i="3" s="1"/>
  <c r="H87" i="3"/>
  <c r="H86" i="3"/>
  <c r="I86" i="3" s="1"/>
  <c r="J86" i="3" s="1"/>
  <c r="I85" i="3"/>
  <c r="J85" i="3" s="1"/>
  <c r="H85" i="3"/>
  <c r="H84" i="3"/>
  <c r="I84" i="3" s="1"/>
  <c r="J84" i="3" s="1"/>
  <c r="G83" i="3"/>
  <c r="F83" i="3"/>
  <c r="E83" i="3"/>
  <c r="H83" i="3" s="1"/>
  <c r="I83" i="3" s="1"/>
  <c r="J83" i="3" s="1"/>
  <c r="D83" i="3"/>
  <c r="C83" i="3"/>
  <c r="I82" i="3"/>
  <c r="J82" i="3" s="1"/>
  <c r="H82" i="3"/>
  <c r="H81" i="3"/>
  <c r="I81" i="3" s="1"/>
  <c r="J81" i="3" s="1"/>
  <c r="I80" i="3"/>
  <c r="J80" i="3" s="1"/>
  <c r="H80" i="3"/>
  <c r="H79" i="3"/>
  <c r="I79" i="3" s="1"/>
  <c r="J79" i="3" s="1"/>
  <c r="I78" i="3"/>
  <c r="J78" i="3" s="1"/>
  <c r="H78" i="3"/>
  <c r="G77" i="3"/>
  <c r="F77" i="3"/>
  <c r="H77" i="3" s="1"/>
  <c r="E77" i="3"/>
  <c r="D77" i="3"/>
  <c r="C77" i="3"/>
  <c r="J76" i="3"/>
  <c r="H76" i="3"/>
  <c r="I76" i="3" s="1"/>
  <c r="I75" i="3"/>
  <c r="J75" i="3" s="1"/>
  <c r="H75" i="3"/>
  <c r="J74" i="3"/>
  <c r="H74" i="3"/>
  <c r="I74" i="3" s="1"/>
  <c r="I73" i="3"/>
  <c r="J73" i="3" s="1"/>
  <c r="H73" i="3"/>
  <c r="J72" i="3"/>
  <c r="H72" i="3"/>
  <c r="I72" i="3" s="1"/>
  <c r="I71" i="3"/>
  <c r="J71" i="3" s="1"/>
  <c r="H71" i="3"/>
  <c r="J70" i="3"/>
  <c r="H70" i="3"/>
  <c r="I70" i="3" s="1"/>
  <c r="I69" i="3"/>
  <c r="J69" i="3" s="1"/>
  <c r="H69" i="3"/>
  <c r="J68" i="3"/>
  <c r="H68" i="3"/>
  <c r="I68" i="3" s="1"/>
  <c r="I67" i="3"/>
  <c r="J67" i="3" s="1"/>
  <c r="G67" i="3"/>
  <c r="F67" i="3"/>
  <c r="E67" i="3"/>
  <c r="H67" i="3" s="1"/>
  <c r="D67" i="3"/>
  <c r="C67" i="3"/>
  <c r="I66" i="3"/>
  <c r="J66" i="3" s="1"/>
  <c r="H66" i="3"/>
  <c r="J65" i="3"/>
  <c r="H65" i="3"/>
  <c r="I65" i="3" s="1"/>
  <c r="I64" i="3"/>
  <c r="J64" i="3" s="1"/>
  <c r="H64" i="3"/>
  <c r="J63" i="3"/>
  <c r="H63" i="3"/>
  <c r="I63" i="3" s="1"/>
  <c r="I62" i="3"/>
  <c r="J62" i="3" s="1"/>
  <c r="H62" i="3"/>
  <c r="J61" i="3"/>
  <c r="H61" i="3"/>
  <c r="I61" i="3" s="1"/>
  <c r="H60" i="3"/>
  <c r="I60" i="3" s="1"/>
  <c r="J60" i="3" s="1"/>
  <c r="I59" i="3"/>
  <c r="J59" i="3" s="1"/>
  <c r="H59" i="3"/>
  <c r="G58" i="3"/>
  <c r="F58" i="3"/>
  <c r="H58" i="3" s="1"/>
  <c r="E58" i="3"/>
  <c r="D58" i="3"/>
  <c r="I58" i="3" s="1"/>
  <c r="J58" i="3" s="1"/>
  <c r="C58" i="3"/>
  <c r="H57" i="3"/>
  <c r="I57" i="3" s="1"/>
  <c r="J57" i="3" s="1"/>
  <c r="I56" i="3"/>
  <c r="J56" i="3" s="1"/>
  <c r="H56" i="3"/>
  <c r="H55" i="3"/>
  <c r="I55" i="3" s="1"/>
  <c r="J55" i="3" s="1"/>
  <c r="I54" i="3"/>
  <c r="J54" i="3" s="1"/>
  <c r="H54" i="3"/>
  <c r="H53" i="3"/>
  <c r="I53" i="3" s="1"/>
  <c r="J53" i="3" s="1"/>
  <c r="G52" i="3"/>
  <c r="F52" i="3"/>
  <c r="E52" i="3"/>
  <c r="H52" i="3" s="1"/>
  <c r="I52" i="3" s="1"/>
  <c r="J52" i="3" s="1"/>
  <c r="D52" i="3"/>
  <c r="C52" i="3"/>
  <c r="I51" i="3"/>
  <c r="J51" i="3" s="1"/>
  <c r="H51" i="3"/>
  <c r="H50" i="3"/>
  <c r="I50" i="3" s="1"/>
  <c r="J50" i="3" s="1"/>
  <c r="I49" i="3"/>
  <c r="J49" i="3" s="1"/>
  <c r="H49" i="3"/>
  <c r="H48" i="3"/>
  <c r="I48" i="3" s="1"/>
  <c r="J48" i="3" s="1"/>
  <c r="I47" i="3"/>
  <c r="J47" i="3" s="1"/>
  <c r="H47" i="3"/>
  <c r="H46" i="3"/>
  <c r="I46" i="3" s="1"/>
  <c r="J46" i="3" s="1"/>
  <c r="I45" i="3"/>
  <c r="J45" i="3" s="1"/>
  <c r="H45" i="3"/>
  <c r="H44" i="3"/>
  <c r="I44" i="3" s="1"/>
  <c r="J44" i="3" s="1"/>
  <c r="I43" i="3"/>
  <c r="J43" i="3" s="1"/>
  <c r="H43" i="3"/>
  <c r="H42" i="3"/>
  <c r="I42" i="3" s="1"/>
  <c r="J42" i="3" s="1"/>
  <c r="I41" i="3"/>
  <c r="J41" i="3" s="1"/>
  <c r="H41" i="3"/>
  <c r="H40" i="3"/>
  <c r="I40" i="3" s="1"/>
  <c r="J40" i="3" s="1"/>
  <c r="I39" i="3"/>
  <c r="J39" i="3" s="1"/>
  <c r="H39" i="3"/>
  <c r="H38" i="3"/>
  <c r="I38" i="3" s="1"/>
  <c r="J38" i="3" s="1"/>
  <c r="I37" i="3"/>
  <c r="J37" i="3" s="1"/>
  <c r="H37" i="3"/>
  <c r="H36" i="3"/>
  <c r="I36" i="3" s="1"/>
  <c r="J36" i="3" s="1"/>
  <c r="I35" i="3"/>
  <c r="J35" i="3" s="1"/>
  <c r="H35" i="3"/>
  <c r="H34" i="3"/>
  <c r="I34" i="3" s="1"/>
  <c r="J34" i="3" s="1"/>
  <c r="I33" i="3"/>
  <c r="J33" i="3" s="1"/>
  <c r="H33" i="3"/>
  <c r="H32" i="3"/>
  <c r="I32" i="3" s="1"/>
  <c r="J32" i="3" s="1"/>
  <c r="I31" i="3"/>
  <c r="J31" i="3" s="1"/>
  <c r="H31" i="3"/>
  <c r="H30" i="3"/>
  <c r="I30" i="3" s="1"/>
  <c r="J30" i="3" s="1"/>
  <c r="I29" i="3"/>
  <c r="J29" i="3" s="1"/>
  <c r="H29" i="3"/>
  <c r="H28" i="3"/>
  <c r="I28" i="3" s="1"/>
  <c r="J28" i="3" s="1"/>
  <c r="I27" i="3"/>
  <c r="J27" i="3" s="1"/>
  <c r="H27" i="3"/>
  <c r="H26" i="3"/>
  <c r="I26" i="3" s="1"/>
  <c r="J26" i="3" s="1"/>
  <c r="I25" i="3"/>
  <c r="J25" i="3" s="1"/>
  <c r="H25" i="3"/>
  <c r="H24" i="3"/>
  <c r="I24" i="3" s="1"/>
  <c r="J24" i="3" s="1"/>
  <c r="I23" i="3"/>
  <c r="J23" i="3" s="1"/>
  <c r="H23" i="3"/>
  <c r="H22" i="3"/>
  <c r="I22" i="3" s="1"/>
  <c r="J22" i="3" s="1"/>
  <c r="I21" i="3"/>
  <c r="J21" i="3" s="1"/>
  <c r="H21" i="3"/>
  <c r="H20" i="3"/>
  <c r="I20" i="3" s="1"/>
  <c r="J20" i="3" s="1"/>
  <c r="I19" i="3"/>
  <c r="J19" i="3" s="1"/>
  <c r="H19" i="3"/>
  <c r="H18" i="3"/>
  <c r="I18" i="3" s="1"/>
  <c r="J18" i="3" s="1"/>
  <c r="I17" i="3"/>
  <c r="J17" i="3" s="1"/>
  <c r="H17" i="3"/>
  <c r="H16" i="3"/>
  <c r="I16" i="3" s="1"/>
  <c r="J16" i="3" s="1"/>
  <c r="I15" i="3"/>
  <c r="J15" i="3" s="1"/>
  <c r="H15" i="3"/>
  <c r="H14" i="3"/>
  <c r="I14" i="3" s="1"/>
  <c r="J14" i="3" s="1"/>
  <c r="I13" i="3"/>
  <c r="J13" i="3" s="1"/>
  <c r="H13" i="3"/>
  <c r="H12" i="3"/>
  <c r="I12" i="3" s="1"/>
  <c r="J12" i="3" s="1"/>
  <c r="I11" i="3"/>
  <c r="J11" i="3" s="1"/>
  <c r="H11" i="3"/>
  <c r="H10" i="3"/>
  <c r="I10" i="3" s="1"/>
  <c r="J10" i="3" s="1"/>
  <c r="I9" i="3"/>
  <c r="J9" i="3" s="1"/>
  <c r="H9" i="3"/>
  <c r="H8" i="3"/>
  <c r="I8" i="3" s="1"/>
  <c r="J8" i="3" s="1"/>
  <c r="I7" i="3"/>
  <c r="J7" i="3" s="1"/>
  <c r="H7" i="3"/>
  <c r="G6" i="3"/>
  <c r="F6" i="3"/>
  <c r="F4" i="3" s="1"/>
  <c r="E6" i="3"/>
  <c r="D6" i="3"/>
  <c r="C6" i="3"/>
  <c r="H5" i="3"/>
  <c r="I5" i="3" s="1"/>
  <c r="J5" i="3" s="1"/>
  <c r="G4" i="3"/>
  <c r="E4" i="3"/>
  <c r="H4" i="3" s="1"/>
  <c r="C4" i="3"/>
  <c r="H6" i="3" l="1"/>
  <c r="I6" i="3" s="1"/>
  <c r="J6" i="3" s="1"/>
  <c r="I77" i="3"/>
  <c r="J77" i="3" s="1"/>
  <c r="I119" i="3"/>
  <c r="J119" i="3" s="1"/>
  <c r="D4" i="3"/>
  <c r="I4" i="3" s="1"/>
  <c r="J4" i="3" s="1"/>
  <c r="I102" i="3"/>
  <c r="J102" i="3" s="1"/>
  <c r="G130" i="1"/>
  <c r="F130" i="1"/>
  <c r="F131" i="1" s="1"/>
  <c r="E130" i="1"/>
  <c r="C130" i="1"/>
  <c r="C131" i="1" s="1"/>
  <c r="G79" i="1"/>
  <c r="F79" i="1"/>
  <c r="E79" i="1"/>
  <c r="C79" i="1"/>
  <c r="G66" i="1"/>
  <c r="F66" i="1"/>
  <c r="E66" i="1"/>
  <c r="C66" i="1"/>
  <c r="G40" i="1"/>
  <c r="F40" i="1"/>
  <c r="E40" i="1"/>
  <c r="C40" i="1"/>
  <c r="E131" i="1" l="1"/>
  <c r="G131" i="1"/>
</calcChain>
</file>

<file path=xl/sharedStrings.xml><?xml version="1.0" encoding="utf-8"?>
<sst xmlns="http://schemas.openxmlformats.org/spreadsheetml/2006/main" count="838" uniqueCount="446">
  <si>
    <t>SECOND QUARTER PERFORMANCE REPORT (FINANCIAL) ON THE IMPLEMENTATION OF THE 2019 APPROVED BUDGET</t>
  </si>
  <si>
    <t>RECURRENT EXPENDITURE</t>
  </si>
  <si>
    <t>PERSONNEL COST SUMMARY</t>
  </si>
  <si>
    <t>MONTHLY TRACKING OF ACTUALS</t>
  </si>
  <si>
    <t>CUMULATIVE</t>
  </si>
  <si>
    <t>%</t>
  </si>
  <si>
    <t>ADMINISTRATIVE CODE:</t>
  </si>
  <si>
    <t>MDAs</t>
  </si>
  <si>
    <t>APRIL</t>
  </si>
  <si>
    <t>MAY</t>
  </si>
  <si>
    <t>JUNE</t>
  </si>
  <si>
    <t>JAN. - JUNE</t>
  </si>
  <si>
    <t>ACHIEVE</t>
  </si>
  <si>
    <t>ADMINISTRATIVE SECTOR</t>
  </si>
  <si>
    <t xml:space="preserve">2019                                       APPROVED </t>
  </si>
  <si>
    <t>MENT</t>
  </si>
  <si>
    <t>=N=</t>
  </si>
  <si>
    <t>011100000000</t>
  </si>
  <si>
    <t>Government House</t>
  </si>
  <si>
    <t>011101000200</t>
  </si>
  <si>
    <t>Special Services Directorate</t>
  </si>
  <si>
    <t>011101000500</t>
  </si>
  <si>
    <t>Protocol Directorate</t>
  </si>
  <si>
    <t>011101000400</t>
  </si>
  <si>
    <t>Research &amp; Documentation Directorate</t>
  </si>
  <si>
    <t>011101000700</t>
  </si>
  <si>
    <t>Servicom Directorite</t>
  </si>
  <si>
    <t>011101000900</t>
  </si>
  <si>
    <t>Kano state Liaison Office, Abuja</t>
  </si>
  <si>
    <t>011101001000</t>
  </si>
  <si>
    <t>Kano state Liaison Office, Lagos</t>
  </si>
  <si>
    <t>011100100200</t>
  </si>
  <si>
    <t>Deputy Governors Office</t>
  </si>
  <si>
    <t>011100400100</t>
  </si>
  <si>
    <t>Pilgrim Welfare Board</t>
  </si>
  <si>
    <t>051206600000</t>
  </si>
  <si>
    <t>Guidance and Counselling Board</t>
  </si>
  <si>
    <t>011200100000</t>
  </si>
  <si>
    <t>House of Assembly</t>
  </si>
  <si>
    <t>011105600100</t>
  </si>
  <si>
    <t>Public Account Committee</t>
  </si>
  <si>
    <t>011101300100</t>
  </si>
  <si>
    <t>Admin and General Services</t>
  </si>
  <si>
    <t>011612200000</t>
  </si>
  <si>
    <t xml:space="preserve">Chieftancy Affairs </t>
  </si>
  <si>
    <t>011101300300</t>
  </si>
  <si>
    <t>Research Evaluation &amp; Political Affairs Directorate</t>
  </si>
  <si>
    <t>011100100300</t>
  </si>
  <si>
    <t>Special Duties Directorate</t>
  </si>
  <si>
    <t>011100300400</t>
  </si>
  <si>
    <t>Council Affairs Directorate</t>
  </si>
  <si>
    <t>011100100800</t>
  </si>
  <si>
    <t>Public Complaint &amp; Anti Corruption Dir.</t>
  </si>
  <si>
    <t>012500000000</t>
  </si>
  <si>
    <t>Office of the Head of Civil Service</t>
  </si>
  <si>
    <t>012500800100</t>
  </si>
  <si>
    <t>Pension Fund Trustees</t>
  </si>
  <si>
    <t>012504300000</t>
  </si>
  <si>
    <t>Salary &amp; Wages Directorate</t>
  </si>
  <si>
    <t>055100200100</t>
  </si>
  <si>
    <t>Ministry for Local Government</t>
  </si>
  <si>
    <t>011101300600</t>
  </si>
  <si>
    <t>Emirate Council</t>
  </si>
  <si>
    <t>012504500000</t>
  </si>
  <si>
    <t>Kano State Computer Centre</t>
  </si>
  <si>
    <t>023800000000</t>
  </si>
  <si>
    <t>Ministry of Planning &amp; Budget</t>
  </si>
  <si>
    <t>026000000000</t>
  </si>
  <si>
    <t>Kano State Bureau of Statistics</t>
  </si>
  <si>
    <t>140000000000</t>
  </si>
  <si>
    <t>Office of the Auditor General (State)</t>
  </si>
  <si>
    <t>011100100600</t>
  </si>
  <si>
    <t>Due Process Directorate</t>
  </si>
  <si>
    <t>014700100000</t>
  </si>
  <si>
    <t>Civil Service Commission</t>
  </si>
  <si>
    <t>016700000000</t>
  </si>
  <si>
    <t>Local Government Audit</t>
  </si>
  <si>
    <t>014800100100</t>
  </si>
  <si>
    <t>Kano State Ind. Elect. Comm.</t>
  </si>
  <si>
    <t>Sub total</t>
  </si>
  <si>
    <t>ECONOMIC SECTOR</t>
  </si>
  <si>
    <t>Kano State Investment Promotion Agency</t>
  </si>
  <si>
    <t>021500000000</t>
  </si>
  <si>
    <t>Ministry of Agric. &amp; Natural Resources</t>
  </si>
  <si>
    <t>021511400000</t>
  </si>
  <si>
    <t>KNARDA</t>
  </si>
  <si>
    <t>021511600000</t>
  </si>
  <si>
    <t>KASCO</t>
  </si>
  <si>
    <t>021511700000</t>
  </si>
  <si>
    <t>Zoological &amp; Wild Life  Mgt. Agency</t>
  </si>
  <si>
    <t>022200100100</t>
  </si>
  <si>
    <t>Ministry of Commerce Ind. &amp; Co-op.</t>
  </si>
  <si>
    <t>022203300000</t>
  </si>
  <si>
    <t>Tourism Management Board</t>
  </si>
  <si>
    <t>023406000000</t>
  </si>
  <si>
    <t>Kano State Transport Authority</t>
  </si>
  <si>
    <t>022000000000</t>
  </si>
  <si>
    <t>Ministry of Finance</t>
  </si>
  <si>
    <t>022000800000</t>
  </si>
  <si>
    <t>Kano State Internal Revenue Services</t>
  </si>
  <si>
    <t>022001102500</t>
  </si>
  <si>
    <t>Kano State Micro Finance Agency</t>
  </si>
  <si>
    <t>025210700400</t>
  </si>
  <si>
    <t>RUWASA</t>
  </si>
  <si>
    <t>055310800000</t>
  </si>
  <si>
    <t>Rural Electrification Board</t>
  </si>
  <si>
    <t>Bureau for Land Management</t>
  </si>
  <si>
    <t>026005200000</t>
  </si>
  <si>
    <t>KNUPDA</t>
  </si>
  <si>
    <t>025300100100</t>
  </si>
  <si>
    <t>Ministry of Rural &amp; Community Development</t>
  </si>
  <si>
    <t>RAMPS Directorate</t>
  </si>
  <si>
    <t>053500000000</t>
  </si>
  <si>
    <t>Ministry of Environment</t>
  </si>
  <si>
    <t>053511000000</t>
  </si>
  <si>
    <t>REMASAB</t>
  </si>
  <si>
    <t>053511100000</t>
  </si>
  <si>
    <t>KNAP</t>
  </si>
  <si>
    <t>053511200000</t>
  </si>
  <si>
    <t>Kano State Sustainable Projects</t>
  </si>
  <si>
    <t>023400000000</t>
  </si>
  <si>
    <t>Ministry of Works &amp; Housing</t>
  </si>
  <si>
    <t>023403600000</t>
  </si>
  <si>
    <t>Housing Corporation</t>
  </si>
  <si>
    <t>023402350000</t>
  </si>
  <si>
    <t>Kano State Maintenance Agency (KARMA)</t>
  </si>
  <si>
    <t>LAW &amp; JUSTICE</t>
  </si>
  <si>
    <t>051200200100</t>
  </si>
  <si>
    <t>Kano State Emergency relief &amp; Rehablitation Board</t>
  </si>
  <si>
    <t>032605700000</t>
  </si>
  <si>
    <t>Ministry of Justice</t>
  </si>
  <si>
    <t>032605900000</t>
  </si>
  <si>
    <t>Law Reform Commission</t>
  </si>
  <si>
    <t>023406100000</t>
  </si>
  <si>
    <t>Kano State Road Transport Agency (KAROTA)</t>
  </si>
  <si>
    <t>023412400000</t>
  </si>
  <si>
    <t>Kano State Fire Service</t>
  </si>
  <si>
    <t>032605800000</t>
  </si>
  <si>
    <t>High Court of Justice</t>
  </si>
  <si>
    <t>032600000000</t>
  </si>
  <si>
    <t>Judicial Service Commission</t>
  </si>
  <si>
    <t>032605400000</t>
  </si>
  <si>
    <t>Shari'a Court of Appeal</t>
  </si>
  <si>
    <t>032605500100</t>
  </si>
  <si>
    <t>Kano State Shari'a Commission</t>
  </si>
  <si>
    <t>035000000000</t>
  </si>
  <si>
    <t>Kano State Zakkat Commission</t>
  </si>
  <si>
    <t>032605600100</t>
  </si>
  <si>
    <t>Kano state Hisbah Board</t>
  </si>
  <si>
    <t>SOCIAL SERVICES SECTOR</t>
  </si>
  <si>
    <t>051212300000</t>
  </si>
  <si>
    <t>Community Re-orientation Council</t>
  </si>
  <si>
    <t>Ministry of Water Resources</t>
  </si>
  <si>
    <t>025210100200</t>
  </si>
  <si>
    <t>Kano State Water Board</t>
  </si>
  <si>
    <t>025210600100</t>
  </si>
  <si>
    <t>Wreca</t>
  </si>
  <si>
    <t>022203100000</t>
  </si>
  <si>
    <t>Kano state Consumer Protection Agency</t>
  </si>
  <si>
    <t>052100000000</t>
  </si>
  <si>
    <t>Ministry of Health</t>
  </si>
  <si>
    <t>052111500100</t>
  </si>
  <si>
    <t>Post Graduate  School (College of Family Medicine)</t>
  </si>
  <si>
    <t>'052210880000</t>
  </si>
  <si>
    <t>Drugs Management &amp; Consumable Supply Agency  (Drugs Management Agency)</t>
  </si>
  <si>
    <t>052108600000</t>
  </si>
  <si>
    <t>H.M.B. ( HQ  and  Zones)</t>
  </si>
  <si>
    <t>052108608800</t>
  </si>
  <si>
    <t>Zone 7 MAWSH</t>
  </si>
  <si>
    <t>052109300000</t>
  </si>
  <si>
    <t>Primary Health Care Mgt. Board (PHCMB)</t>
  </si>
  <si>
    <t>052109400000</t>
  </si>
  <si>
    <t>State Agency for Control of Aids</t>
  </si>
  <si>
    <t>052109000000</t>
  </si>
  <si>
    <t>School of Hygiene</t>
  </si>
  <si>
    <t>052109200000</t>
  </si>
  <si>
    <t>School of Health Technology</t>
  </si>
  <si>
    <t>052109100000</t>
  </si>
  <si>
    <t>School of Health Technology Bebeji</t>
  </si>
  <si>
    <t>052110400100</t>
  </si>
  <si>
    <t xml:space="preserve"> C. OF NURSING AND MID-WIFERY, KN &amp; DBT </t>
  </si>
  <si>
    <t>052108707209</t>
  </si>
  <si>
    <t xml:space="preserve"> POST BASIC C. OF NUR. AND MID-WIFE, MDB &amp; GZW </t>
  </si>
  <si>
    <t>052111800000</t>
  </si>
  <si>
    <t>CONTRIBUTORY HEALTH MGT</t>
  </si>
  <si>
    <t>052111900000</t>
  </si>
  <si>
    <t>KHETFUND</t>
  </si>
  <si>
    <t>052112100000</t>
  </si>
  <si>
    <t>DRUGS ABUSE CONTROL AGENCY</t>
  </si>
  <si>
    <t xml:space="preserve"> '051700000000</t>
  </si>
  <si>
    <t xml:space="preserve">Ministry of Education </t>
  </si>
  <si>
    <t>051712000000</t>
  </si>
  <si>
    <t>Kano State Islamic &amp; Quaranic School Board</t>
  </si>
  <si>
    <t>051707605308</t>
  </si>
  <si>
    <t>Informatic Institute</t>
  </si>
  <si>
    <t>051707300000</t>
  </si>
  <si>
    <t>Agency for Mass Education</t>
  </si>
  <si>
    <t>051707800000</t>
  </si>
  <si>
    <t>Aminu School of Islamic Legal Studies</t>
  </si>
  <si>
    <t>051707900000</t>
  </si>
  <si>
    <t>Audu Bako College of Agric Danbatta</t>
  </si>
  <si>
    <t>051702300100</t>
  </si>
  <si>
    <t>College of Education &amp; Preliminary Studies</t>
  </si>
  <si>
    <t>051707600000</t>
  </si>
  <si>
    <t>Kano State University of Science &amp; Technology   (Wudil)</t>
  </si>
  <si>
    <t>051707200000</t>
  </si>
  <si>
    <t>Kano State library Board</t>
  </si>
  <si>
    <t>051707100000</t>
  </si>
  <si>
    <t>SUBEB</t>
  </si>
  <si>
    <t>051708305800</t>
  </si>
  <si>
    <t>Senior  Secondary Schools Mgt. Board</t>
  </si>
  <si>
    <t>051705600100</t>
  </si>
  <si>
    <t>Kano State Scholarship Board</t>
  </si>
  <si>
    <t>051707400000</t>
  </si>
  <si>
    <t>Kano State Polytechnic</t>
  </si>
  <si>
    <t>'051708100000</t>
  </si>
  <si>
    <t>Science &amp; Technical Schools Board</t>
  </si>
  <si>
    <t>'051712100000</t>
  </si>
  <si>
    <t xml:space="preserve">SA'ADATU RIMI COLLEGE OF EDUCATION KUMBOTSO                 </t>
  </si>
  <si>
    <t>051707700000</t>
  </si>
  <si>
    <t>Yusufu Maitama Sule  University</t>
  </si>
  <si>
    <t>051706100000</t>
  </si>
  <si>
    <t>RMK College of Basic &amp; Remedial Studies T/Wada</t>
  </si>
  <si>
    <t>051708200000</t>
  </si>
  <si>
    <t xml:space="preserve"> KANO STATE PRIVATE AND VALUNTARY INST BOARD </t>
  </si>
  <si>
    <t>052300100100</t>
  </si>
  <si>
    <t>Min. of Inf.,Cult.,Int.Aff., Youth &amp; Sports</t>
  </si>
  <si>
    <t>052300300100</t>
  </si>
  <si>
    <t>Abubakar Rimi Television Corporation</t>
  </si>
  <si>
    <t>052309600000</t>
  </si>
  <si>
    <t>Kano State Radio Corporation</t>
  </si>
  <si>
    <t>052310200000</t>
  </si>
  <si>
    <t>Triumph Publishing Company</t>
  </si>
  <si>
    <t>052310300000</t>
  </si>
  <si>
    <t>History &amp; Culture Bureau</t>
  </si>
  <si>
    <t>052309900000</t>
  </si>
  <si>
    <t>Governement Printing Press</t>
  </si>
  <si>
    <t>052329800000</t>
  </si>
  <si>
    <t>Kano State Censorship Board</t>
  </si>
  <si>
    <t>051106404411</t>
  </si>
  <si>
    <t>Kano Pillars</t>
  </si>
  <si>
    <t>052310400000</t>
  </si>
  <si>
    <t>Youth Development Directorate</t>
  </si>
  <si>
    <t>051400000000</t>
  </si>
  <si>
    <t>Ministry of Women Affairs &amp; Social Dev.</t>
  </si>
  <si>
    <t>053905100100</t>
  </si>
  <si>
    <t>Kano State Sports Commission</t>
  </si>
  <si>
    <t xml:space="preserve">TOTAL </t>
  </si>
  <si>
    <t>2019 APPROVED BUDGET</t>
  </si>
  <si>
    <t>CAPITAL SUMMARY</t>
  </si>
  <si>
    <t>2019                                       CAPITAL                       EXPENDITURE</t>
  </si>
  <si>
    <t>CUM JAN-MARCH 2019</t>
  </si>
  <si>
    <t>CUM APRIL-JUNE</t>
  </si>
  <si>
    <t>CUM JAN-JUNE</t>
  </si>
  <si>
    <t>% ACHIEVEMENT</t>
  </si>
  <si>
    <t>CONSILIDATED</t>
  </si>
  <si>
    <t>GOVERNANCE SECTOR</t>
  </si>
  <si>
    <t>RESEARCH, EVALUATION &amp; POLITICAL AFFAIRS DIRECTORATE</t>
  </si>
  <si>
    <t>Ministry for Special Duties</t>
  </si>
  <si>
    <t>Board of Internal Revenue</t>
  </si>
  <si>
    <t>AGRICULTURE AND NATURAL RESOURCES</t>
  </si>
  <si>
    <t>MANUFACTURING, COMMERCE, COOPS AND INDUSTRY</t>
  </si>
  <si>
    <t>022203200000</t>
  </si>
  <si>
    <t>Abaubakar Rimi Market</t>
  </si>
  <si>
    <t>INFRASTRUCTURE</t>
  </si>
  <si>
    <t>RAAMP Directorate</t>
  </si>
  <si>
    <t>ENVIRONMENT SECTOR</t>
  </si>
  <si>
    <t>Kano State Sustianable Projects</t>
  </si>
  <si>
    <t>Kano State Road Use Agency (KAROTA)</t>
  </si>
  <si>
    <t>WATER AND RURAL DEVELOPMENT</t>
  </si>
  <si>
    <t>HEALTH</t>
  </si>
  <si>
    <t>DMA (Drugs Management Agency)</t>
  </si>
  <si>
    <t>State Agency for Control of Aids (SACA)</t>
  </si>
  <si>
    <t>EDUCATION SECTOR</t>
  </si>
  <si>
    <t>College of Art, Science &amp; Remedial Stu.</t>
  </si>
  <si>
    <t>Kano State University (Wudil)</t>
  </si>
  <si>
    <t>Maitama Sule  University</t>
  </si>
  <si>
    <t>WOMEN, YOUTH &amp; PWD</t>
  </si>
  <si>
    <t>SECOND QUARTER PROGRESS REPORT (FINANCIAL) ON THE IMPLEMENTATION OF 2019 APPROVED BUDGET</t>
  </si>
  <si>
    <t>GOODS AND NONPERSONNEL SERVICES GENERAL (OVERHEAD COST)</t>
  </si>
  <si>
    <t xml:space="preserve">ADMINISTRATIVE                                       CODE                                   </t>
  </si>
  <si>
    <t>2019                                        APPROVED                                    BUDGET</t>
  </si>
  <si>
    <t>TOTAL</t>
  </si>
  <si>
    <t>%                           ACHIEVE</t>
  </si>
  <si>
    <t>REMARKS</t>
  </si>
  <si>
    <t xml:space="preserve">  </t>
  </si>
  <si>
    <t>REPA  DIRECTORATE</t>
  </si>
  <si>
    <t>Sub Total</t>
  </si>
  <si>
    <t>022009000000</t>
  </si>
  <si>
    <t xml:space="preserve">SERERA </t>
  </si>
  <si>
    <t>JAN. - MARCH</t>
  </si>
  <si>
    <t>KANO STATE APPROVED ESTIMATES ,2019</t>
  </si>
  <si>
    <t>RECURRENT REVENUE</t>
  </si>
  <si>
    <t>CLASS</t>
  </si>
  <si>
    <t>ORGANISATION/</t>
  </si>
  <si>
    <t>APPROVED</t>
  </si>
  <si>
    <t>CODE</t>
  </si>
  <si>
    <t>SUB-ORGANISATION</t>
  </si>
  <si>
    <t>ESTIMATESBY MDAS</t>
  </si>
  <si>
    <t>CULMATIVE   JAN.-MAR</t>
  </si>
  <si>
    <t>CULMATIVE JAN.-JUN</t>
  </si>
  <si>
    <t>% ACHIEVED</t>
  </si>
  <si>
    <t>CONSLIDATED</t>
  </si>
  <si>
    <t>A</t>
  </si>
  <si>
    <t>GOVERNOR'S OFFICE</t>
  </si>
  <si>
    <t>Due Process Bureau</t>
  </si>
  <si>
    <t>01110010901</t>
  </si>
  <si>
    <t>LIAISON OFFICES</t>
  </si>
  <si>
    <t>10110010900</t>
  </si>
  <si>
    <t>10110010911</t>
  </si>
  <si>
    <t>Kano Pillars Football Club</t>
  </si>
  <si>
    <t>011100100201</t>
  </si>
  <si>
    <t xml:space="preserve">Deputy Governor's Office </t>
  </si>
  <si>
    <t>011100300100</t>
  </si>
  <si>
    <t>Guidance and Counseling Board</t>
  </si>
  <si>
    <t>Kano State Pilgrims Welfare Board</t>
  </si>
  <si>
    <t>011100800100</t>
  </si>
  <si>
    <t>State Emergency Management Agency (SEMA)</t>
  </si>
  <si>
    <t>Kano Emirate Council</t>
  </si>
  <si>
    <t xml:space="preserve"> </t>
  </si>
  <si>
    <t>012300000000</t>
  </si>
  <si>
    <t xml:space="preserve">MIN. OF INFO., CULTURE, INT. AFFAIRS </t>
  </si>
  <si>
    <t>012300300100</t>
  </si>
  <si>
    <t>Abubakar Rimi Television(ARTV)</t>
  </si>
  <si>
    <t>012300400200</t>
  </si>
  <si>
    <t>012301000300</t>
  </si>
  <si>
    <t>012301300400</t>
  </si>
  <si>
    <t>Government Printing Press</t>
  </si>
  <si>
    <t>012305500500</t>
  </si>
  <si>
    <t>012305600600</t>
  </si>
  <si>
    <t>History and Culture Bureau</t>
  </si>
  <si>
    <t>012305700700</t>
  </si>
  <si>
    <t>Youth Development &amp; Economic Empowerment Directorate</t>
  </si>
  <si>
    <t>OFFICE OF THE HEAD OF SERVICE</t>
  </si>
  <si>
    <t>014000000000</t>
  </si>
  <si>
    <t>OFFICE OF AUDITOR-GENERAL (STATE)</t>
  </si>
  <si>
    <t>Civil Service ommission</t>
  </si>
  <si>
    <t>015000100100</t>
  </si>
  <si>
    <t>Kano State Zakkah and Hubsi Commission</t>
  </si>
  <si>
    <t>OFFICE OF AUDITOR (LOCAL GOVERNMENT)</t>
  </si>
  <si>
    <t>023800000000 *</t>
  </si>
  <si>
    <t>MIN. OF PLANNING &amp; BUDGET</t>
  </si>
  <si>
    <t>023800400100 *</t>
  </si>
  <si>
    <t>State Bureau of Statistics</t>
  </si>
  <si>
    <t xml:space="preserve">MINISTRY OF AGRICULTURE </t>
  </si>
  <si>
    <t>021511500100</t>
  </si>
  <si>
    <t>021511600100</t>
  </si>
  <si>
    <t>021511700100</t>
  </si>
  <si>
    <t>Zoological Garden &amp; Wild life Management Agency</t>
  </si>
  <si>
    <t>022000000000 *</t>
  </si>
  <si>
    <t>MINISTRY OF FINANCE</t>
  </si>
  <si>
    <t>022000800100</t>
  </si>
  <si>
    <t>Kano State Internal Revenue Service</t>
  </si>
  <si>
    <t>022001300100</t>
  </si>
  <si>
    <t>Kano State Investment &amp; Properties Ltd</t>
  </si>
  <si>
    <t>MIN. OF COMM, INDUSTRIES CO-OPS &amp; TOURISM</t>
  </si>
  <si>
    <t>022200200300</t>
  </si>
  <si>
    <t>Consumer Protection Agency</t>
  </si>
  <si>
    <t>022205300100</t>
  </si>
  <si>
    <t>Muhammadu Abubakar Rimi  Market Management Board</t>
  </si>
  <si>
    <t>022205600100</t>
  </si>
  <si>
    <t>023400100100</t>
  </si>
  <si>
    <t>MIN. OF WORKS &amp; HOUSING</t>
  </si>
  <si>
    <t>023400400100</t>
  </si>
  <si>
    <t>Kano State Road Maintenance Agency (KARMA)</t>
  </si>
  <si>
    <t>023400400200</t>
  </si>
  <si>
    <t>Kano State Housing Cooperation</t>
  </si>
  <si>
    <t>023406000300</t>
  </si>
  <si>
    <t>Kano State Transport Authority (KANO LINE)</t>
  </si>
  <si>
    <t>023400900100</t>
  </si>
  <si>
    <t>023406100400</t>
  </si>
  <si>
    <t>Kano State Road  Traffic Agency (KAROTA)</t>
  </si>
  <si>
    <t>025200100100</t>
  </si>
  <si>
    <t>MINISTRY OF WATER RESOURCES AND RURAL DEV.</t>
  </si>
  <si>
    <t xml:space="preserve"> Kano State Water Board</t>
  </si>
  <si>
    <t>025210600300</t>
  </si>
  <si>
    <t>Water Resources &amp; Engineering Construction Agency</t>
  </si>
  <si>
    <t>Rural Water Supply &amp; Sanitation Agency (RUWASA)</t>
  </si>
  <si>
    <t>025210800500</t>
  </si>
  <si>
    <t>Rural Electricity Board (REB)</t>
  </si>
  <si>
    <t>026000100100</t>
  </si>
  <si>
    <t>BUREAU FOR LAND MANAGEMENT</t>
  </si>
  <si>
    <t>026000200100</t>
  </si>
  <si>
    <t>Kano State Urban Planning &amp; development Agency</t>
  </si>
  <si>
    <t>026000300100</t>
  </si>
  <si>
    <t>Kano Geo-Information System (KANGIS)</t>
  </si>
  <si>
    <t>LAW &amp; JUSTICE SECTOR</t>
  </si>
  <si>
    <t>032600100</t>
  </si>
  <si>
    <t>JUDICIAL SERVICE COMMISSION</t>
  </si>
  <si>
    <t>032605100101</t>
  </si>
  <si>
    <t>HIGH COURT OF JUSTICE</t>
  </si>
  <si>
    <t>032605300100</t>
  </si>
  <si>
    <t>SHARI'A COURT OF APPEAL</t>
  </si>
  <si>
    <t>KANO STATE SHARI'A COMM.</t>
  </si>
  <si>
    <t>KANO STATE HISBAH BOARD</t>
  </si>
  <si>
    <t>SOCIAL SECTOR</t>
  </si>
  <si>
    <t>MINISTRY OF WOMEN AFFAIRS &amp; SOCIAL DEV'T</t>
  </si>
  <si>
    <t>051700100100</t>
  </si>
  <si>
    <t>MINISTRY OF EDUCATION</t>
  </si>
  <si>
    <t>051700300200</t>
  </si>
  <si>
    <t>STATE UNIVERSAL BASIC EDUCATION BOARD (SUBEB)</t>
  </si>
  <si>
    <t>051701000400</t>
  </si>
  <si>
    <t>051701800500</t>
  </si>
  <si>
    <t>051701900600</t>
  </si>
  <si>
    <t xml:space="preserve">Kano State College of Education </t>
  </si>
  <si>
    <t>051702100700</t>
  </si>
  <si>
    <t>Kano State University of Science &amp; Technology Wudil</t>
  </si>
  <si>
    <t>051702100800 *</t>
  </si>
  <si>
    <t>Yusuf Maitama Sule University Kano</t>
  </si>
  <si>
    <t>051702200900</t>
  </si>
  <si>
    <t>Aminu School of Islamic &amp; Legal Studies</t>
  </si>
  <si>
    <t>051702201000 *</t>
  </si>
  <si>
    <t>051702301100</t>
  </si>
  <si>
    <t>College of Edu. &amp;, preliminary Studies.</t>
  </si>
  <si>
    <t>051705700200</t>
  </si>
  <si>
    <t>Senior Secondary Sch. Management Board</t>
  </si>
  <si>
    <t>051706000300</t>
  </si>
  <si>
    <t>051700800300</t>
  </si>
  <si>
    <t>Kano State Library Board</t>
  </si>
  <si>
    <t>051706000600</t>
  </si>
  <si>
    <t>Private Schools &amp; Voluntry Institutions Board</t>
  </si>
  <si>
    <t>051706000601</t>
  </si>
  <si>
    <t>Qur'anic &amp; islamiyyaSch. Mang. Board</t>
  </si>
  <si>
    <t xml:space="preserve"> RMK Coll. of Arts, Science &amp; Remedial Stu.</t>
  </si>
  <si>
    <t>052100100000</t>
  </si>
  <si>
    <t>MINISTRY OF HEALTH</t>
  </si>
  <si>
    <t>052100300100</t>
  </si>
  <si>
    <t>HOSPITALS MANAGEMENT BOARD (H.M.B)</t>
  </si>
  <si>
    <t>COLLEGE OF NURSING AND MIDWIFERY BOARD</t>
  </si>
  <si>
    <t>052111300100</t>
  </si>
  <si>
    <t>KADCMSA (Kano Drugs &amp; Medical Consumerbles Supply Agency)</t>
  </si>
  <si>
    <t>School of Hygiene Kano</t>
  </si>
  <si>
    <t>052111600100</t>
  </si>
  <si>
    <t>State Agency for Control of AIDS (SACA)</t>
  </si>
  <si>
    <t>052110201200</t>
  </si>
  <si>
    <t>HMB Zone7 MAWSH</t>
  </si>
  <si>
    <t>053500100100</t>
  </si>
  <si>
    <t>MINISTRY OF ENVIRONMENT </t>
  </si>
  <si>
    <t>053505600100</t>
  </si>
  <si>
    <t>Refuse Mgt &amp; Sanitation Board (REMASAB)</t>
  </si>
  <si>
    <t>053505700100</t>
  </si>
  <si>
    <t>Kano State Afforestration Project (KNAP)</t>
  </si>
  <si>
    <t>053505800100</t>
  </si>
  <si>
    <t>Kano State Sustainable projects</t>
  </si>
  <si>
    <t>055100100000</t>
  </si>
  <si>
    <t>MINISTRY FOR RURL &amp; COMMUNITY 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</si>
</sst>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7" formatCode="_-* #,##0.00_-;\-* #,##0.00_-;_-* &quot;-&quot;??_-;_-@_-"/>
    <numFmt numFmtId="168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14" fillId="0" borderId="0" applyFont="0" applyFill="0" applyBorder="0" applyAlignment="0" applyProtection="0"/>
  </cellStyleXfs>
  <cellXfs count="213">
    <xf numFmtId="0" fontId="0" fillId="0" borderId="0" xfId="0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4" fillId="2" borderId="2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64" fontId="6" fillId="2" borderId="2" xfId="1" applyNumberFormat="1" applyFont="1" applyFill="1" applyBorder="1" applyAlignment="1">
      <alignment horizontal="center" vertical="top" wrapText="1"/>
    </xf>
    <xf numFmtId="164" fontId="1" fillId="2" borderId="2" xfId="1" applyNumberFormat="1" applyFont="1" applyFill="1" applyBorder="1"/>
    <xf numFmtId="0" fontId="2" fillId="0" borderId="2" xfId="0" quotePrefix="1" applyFont="1" applyBorder="1" applyAlignment="1">
      <alignment horizontal="center"/>
    </xf>
    <xf numFmtId="0" fontId="7" fillId="2" borderId="2" xfId="0" quotePrefix="1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43" fontId="2" fillId="0" borderId="2" xfId="1" applyFont="1" applyBorder="1"/>
    <xf numFmtId="4" fontId="0" fillId="0" borderId="2" xfId="0" applyNumberFormat="1" applyBorder="1"/>
    <xf numFmtId="43" fontId="0" fillId="0" borderId="2" xfId="0" applyNumberFormat="1" applyBorder="1"/>
    <xf numFmtId="2" fontId="0" fillId="0" borderId="2" xfId="0" applyNumberFormat="1" applyBorder="1" applyAlignment="1">
      <alignment horizontal="center"/>
    </xf>
    <xf numFmtId="0" fontId="7" fillId="2" borderId="5" xfId="0" applyFont="1" applyFill="1" applyBorder="1" applyAlignment="1">
      <alignment wrapText="1"/>
    </xf>
    <xf numFmtId="43" fontId="1" fillId="0" borderId="2" xfId="1" applyFont="1" applyBorder="1"/>
    <xf numFmtId="0" fontId="0" fillId="0" borderId="2" xfId="0" applyBorder="1"/>
    <xf numFmtId="164" fontId="7" fillId="2" borderId="0" xfId="0" quotePrefix="1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wrapText="1"/>
    </xf>
    <xf numFmtId="0" fontId="7" fillId="2" borderId="5" xfId="0" applyFont="1" applyFill="1" applyBorder="1"/>
    <xf numFmtId="0" fontId="7" fillId="2" borderId="2" xfId="0" quotePrefix="1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wrapText="1"/>
    </xf>
    <xf numFmtId="164" fontId="2" fillId="2" borderId="2" xfId="1" applyNumberFormat="1" applyFont="1" applyFill="1" applyBorder="1"/>
    <xf numFmtId="0" fontId="8" fillId="2" borderId="4" xfId="0" applyFont="1" applyFill="1" applyBorder="1" applyAlignment="1">
      <alignment horizontal="center"/>
    </xf>
    <xf numFmtId="0" fontId="7" fillId="2" borderId="4" xfId="0" applyNumberFormat="1" applyFont="1" applyFill="1" applyBorder="1" applyAlignment="1">
      <alignment horizontal="left"/>
    </xf>
    <xf numFmtId="164" fontId="9" fillId="2" borderId="0" xfId="1" quotePrefix="1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/>
    </xf>
    <xf numFmtId="0" fontId="0" fillId="2" borderId="0" xfId="0" applyFill="1"/>
    <xf numFmtId="43" fontId="7" fillId="2" borderId="2" xfId="1" quotePrefix="1" applyFont="1" applyFill="1" applyBorder="1" applyAlignment="1">
      <alignment horizontal="center"/>
    </xf>
    <xf numFmtId="164" fontId="7" fillId="2" borderId="0" xfId="0" quotePrefix="1" applyNumberFormat="1" applyFont="1" applyFill="1" applyAlignment="1">
      <alignment horizontal="center"/>
    </xf>
    <xf numFmtId="43" fontId="9" fillId="2" borderId="0" xfId="1" quotePrefix="1" applyFont="1" applyFill="1" applyAlignment="1">
      <alignment horizontal="center"/>
    </xf>
    <xf numFmtId="0" fontId="7" fillId="2" borderId="2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wrapText="1"/>
    </xf>
    <xf numFmtId="164" fontId="7" fillId="2" borderId="0" xfId="0" quotePrefix="1" applyNumberFormat="1" applyFont="1" applyFill="1" applyAlignment="1">
      <alignment horizontal="left"/>
    </xf>
    <xf numFmtId="164" fontId="7" fillId="2" borderId="2" xfId="0" quotePrefix="1" applyNumberFormat="1" applyFont="1" applyFill="1" applyBorder="1"/>
    <xf numFmtId="164" fontId="7" fillId="2" borderId="2" xfId="0" quotePrefix="1" applyNumberFormat="1" applyFont="1" applyFill="1" applyBorder="1" applyAlignment="1">
      <alignment horizontal="center"/>
    </xf>
    <xf numFmtId="0" fontId="7" fillId="2" borderId="5" xfId="0" applyFont="1" applyFill="1" applyBorder="1" applyAlignment="1"/>
    <xf numFmtId="49" fontId="7" fillId="2" borderId="2" xfId="0" quotePrefix="1" applyNumberFormat="1" applyFont="1" applyFill="1" applyBorder="1" applyAlignment="1">
      <alignment horizontal="center"/>
    </xf>
    <xf numFmtId="164" fontId="7" fillId="2" borderId="2" xfId="1" quotePrefix="1" applyNumberFormat="1" applyFont="1" applyFill="1" applyBorder="1" applyAlignment="1">
      <alignment horizontal="center"/>
    </xf>
    <xf numFmtId="0" fontId="7" fillId="2" borderId="5" xfId="0" quotePrefix="1" applyFont="1" applyFill="1" applyBorder="1" applyAlignment="1">
      <alignment horizontal="center"/>
    </xf>
    <xf numFmtId="164" fontId="7" fillId="2" borderId="0" xfId="1" quotePrefix="1" applyNumberFormat="1" applyFont="1" applyFill="1" applyBorder="1" applyAlignment="1">
      <alignment horizontal="center"/>
    </xf>
    <xf numFmtId="0" fontId="7" fillId="2" borderId="0" xfId="0" applyFont="1" applyFill="1"/>
    <xf numFmtId="43" fontId="2" fillId="0" borderId="2" xfId="1" applyNumberFormat="1" applyFont="1" applyBorder="1"/>
    <xf numFmtId="0" fontId="7" fillId="2" borderId="4" xfId="0" quotePrefix="1" applyFont="1" applyFill="1" applyBorder="1" applyAlignment="1">
      <alignment horizontal="center"/>
    </xf>
    <xf numFmtId="164" fontId="7" fillId="2" borderId="0" xfId="0" quotePrefix="1" applyNumberFormat="1" applyFont="1" applyFill="1"/>
    <xf numFmtId="0" fontId="6" fillId="2" borderId="2" xfId="0" applyFont="1" applyFill="1" applyBorder="1" applyAlignment="1">
      <alignment horizontal="center"/>
    </xf>
    <xf numFmtId="0" fontId="4" fillId="2" borderId="5" xfId="0" applyFont="1" applyFill="1" applyBorder="1"/>
    <xf numFmtId="0" fontId="0" fillId="2" borderId="2" xfId="0" applyFont="1" applyFill="1" applyBorder="1" applyAlignment="1">
      <alignment horizontal="center"/>
    </xf>
    <xf numFmtId="0" fontId="2" fillId="2" borderId="2" xfId="0" applyFont="1" applyFill="1" applyBorder="1"/>
    <xf numFmtId="43" fontId="2" fillId="2" borderId="2" xfId="1" applyFont="1" applyFill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2" borderId="0" xfId="0" applyNumberFormat="1" applyFont="1" applyFill="1" applyBorder="1" applyAlignment="1">
      <alignment horizontal="center"/>
    </xf>
    <xf numFmtId="0" fontId="5" fillId="2" borderId="6" xfId="0" applyNumberFormat="1" applyFont="1" applyFill="1" applyBorder="1" applyAlignment="1">
      <alignment horizontal="center"/>
    </xf>
    <xf numFmtId="0" fontId="4" fillId="2" borderId="2" xfId="1" applyNumberFormat="1" applyFont="1" applyFill="1" applyBorder="1" applyAlignment="1">
      <alignment horizontal="center" wrapText="1"/>
    </xf>
    <xf numFmtId="0" fontId="5" fillId="2" borderId="3" xfId="0" applyNumberFormat="1" applyFont="1" applyFill="1" applyBorder="1" applyAlignment="1">
      <alignment horizontal="center"/>
    </xf>
    <xf numFmtId="164" fontId="6" fillId="2" borderId="5" xfId="1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5" fillId="2" borderId="0" xfId="0" applyNumberFormat="1" applyFont="1" applyFill="1" applyBorder="1" applyAlignment="1">
      <alignment horizontal="center"/>
    </xf>
    <xf numFmtId="43" fontId="2" fillId="0" borderId="2" xfId="0" applyNumberFormat="1" applyFont="1" applyBorder="1"/>
    <xf numFmtId="1" fontId="2" fillId="0" borderId="2" xfId="0" applyNumberFormat="1" applyFont="1" applyBorder="1"/>
    <xf numFmtId="0" fontId="5" fillId="2" borderId="2" xfId="0" applyNumberFormat="1" applyFont="1" applyFill="1" applyBorder="1" applyAlignment="1">
      <alignment horizontal="center"/>
    </xf>
    <xf numFmtId="0" fontId="0" fillId="2" borderId="0" xfId="0" applyNumberFormat="1" applyFill="1"/>
    <xf numFmtId="164" fontId="1" fillId="2" borderId="5" xfId="1" applyNumberFormat="1" applyFont="1" applyFill="1" applyBorder="1"/>
    <xf numFmtId="1" fontId="0" fillId="0" borderId="2" xfId="0" applyNumberFormat="1" applyBorder="1"/>
    <xf numFmtId="0" fontId="5" fillId="2" borderId="4" xfId="0" applyNumberFormat="1" applyFont="1" applyFill="1" applyBorder="1" applyAlignment="1">
      <alignment horizontal="center"/>
    </xf>
    <xf numFmtId="164" fontId="2" fillId="2" borderId="5" xfId="1" applyNumberFormat="1" applyFont="1" applyFill="1" applyBorder="1"/>
    <xf numFmtId="0" fontId="10" fillId="2" borderId="2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/>
    </xf>
    <xf numFmtId="0" fontId="7" fillId="2" borderId="5" xfId="0" applyNumberFormat="1" applyFont="1" applyFill="1" applyBorder="1" applyAlignment="1">
      <alignment wrapText="1"/>
    </xf>
    <xf numFmtId="0" fontId="7" fillId="2" borderId="0" xfId="0" applyNumberFormat="1" applyFont="1" applyFill="1" applyBorder="1" applyAlignment="1">
      <alignment wrapText="1"/>
    </xf>
    <xf numFmtId="0" fontId="7" fillId="2" borderId="5" xfId="0" applyNumberFormat="1" applyFont="1" applyFill="1" applyBorder="1"/>
    <xf numFmtId="0" fontId="7" fillId="2" borderId="5" xfId="0" applyNumberFormat="1" applyFont="1" applyFill="1" applyBorder="1" applyAlignment="1">
      <alignment vertical="top" wrapText="1"/>
    </xf>
    <xf numFmtId="0" fontId="7" fillId="2" borderId="2" xfId="0" applyNumberFormat="1" applyFont="1" applyFill="1" applyBorder="1" applyAlignment="1">
      <alignment horizontal="center" vertical="top" wrapText="1"/>
    </xf>
    <xf numFmtId="0" fontId="9" fillId="2" borderId="2" xfId="0" applyNumberFormat="1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164" fontId="11" fillId="2" borderId="5" xfId="1" applyNumberFormat="1" applyFont="1" applyFill="1" applyBorder="1"/>
    <xf numFmtId="0" fontId="4" fillId="2" borderId="5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horizontal="center"/>
    </xf>
    <xf numFmtId="164" fontId="0" fillId="2" borderId="0" xfId="0" applyNumberFormat="1" applyFill="1"/>
    <xf numFmtId="0" fontId="4" fillId="2" borderId="2" xfId="0" applyNumberFormat="1" applyFont="1" applyFill="1" applyBorder="1" applyAlignment="1">
      <alignment horizontal="center"/>
    </xf>
    <xf numFmtId="0" fontId="4" fillId="2" borderId="5" xfId="0" applyNumberFormat="1" applyFont="1" applyFill="1" applyBorder="1" applyAlignment="1">
      <alignment wrapText="1"/>
    </xf>
    <xf numFmtId="0" fontId="0" fillId="2" borderId="2" xfId="0" applyNumberFormat="1" applyFill="1" applyBorder="1"/>
    <xf numFmtId="0" fontId="0" fillId="2" borderId="5" xfId="0" applyNumberFormat="1" applyFill="1" applyBorder="1"/>
    <xf numFmtId="0" fontId="2" fillId="2" borderId="2" xfId="0" applyNumberFormat="1" applyFont="1" applyFill="1" applyBorder="1" applyAlignment="1">
      <alignment horizontal="center"/>
    </xf>
    <xf numFmtId="164" fontId="2" fillId="2" borderId="5" xfId="0" applyNumberFormat="1" applyFont="1" applyFill="1" applyBorder="1"/>
    <xf numFmtId="164" fontId="1" fillId="2" borderId="5" xfId="1" applyNumberFormat="1" applyFont="1" applyFill="1" applyBorder="1" applyProtection="1"/>
    <xf numFmtId="0" fontId="2" fillId="2" borderId="0" xfId="0" applyNumberFormat="1" applyFont="1" applyFill="1"/>
    <xf numFmtId="164" fontId="2" fillId="2" borderId="0" xfId="0" applyNumberFormat="1" applyFont="1" applyFill="1"/>
    <xf numFmtId="0" fontId="7" fillId="2" borderId="4" xfId="0" applyNumberFormat="1" applyFont="1" applyFill="1" applyBorder="1" applyAlignment="1">
      <alignment wrapText="1"/>
    </xf>
    <xf numFmtId="0" fontId="4" fillId="2" borderId="4" xfId="0" applyNumberFormat="1" applyFont="1" applyFill="1" applyBorder="1" applyAlignment="1">
      <alignment horizontal="center" vertical="top" wrapText="1"/>
    </xf>
    <xf numFmtId="0" fontId="7" fillId="2" borderId="0" xfId="0" applyNumberFormat="1" applyFont="1" applyFill="1" applyBorder="1" applyAlignment="1">
      <alignment horizontal="center"/>
    </xf>
    <xf numFmtId="164" fontId="1" fillId="2" borderId="0" xfId="1" applyNumberFormat="1" applyFont="1" applyFill="1" applyBorder="1"/>
    <xf numFmtId="0" fontId="4" fillId="2" borderId="4" xfId="0" applyNumberFormat="1" applyFont="1" applyFill="1" applyBorder="1" applyAlignment="1">
      <alignment horizontal="center"/>
    </xf>
    <xf numFmtId="164" fontId="2" fillId="2" borderId="0" xfId="1" applyNumberFormat="1" applyFont="1" applyFill="1" applyBorder="1"/>
    <xf numFmtId="0" fontId="7" fillId="2" borderId="5" xfId="0" applyNumberFormat="1" applyFont="1" applyFill="1" applyBorder="1" applyAlignment="1"/>
    <xf numFmtId="0" fontId="2" fillId="2" borderId="4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/>
    </xf>
    <xf numFmtId="0" fontId="7" fillId="2" borderId="0" xfId="0" applyNumberFormat="1" applyFont="1" applyFill="1"/>
    <xf numFmtId="0" fontId="12" fillId="0" borderId="0" xfId="0" applyFont="1" applyAlignment="1"/>
    <xf numFmtId="0" fontId="12" fillId="0" borderId="0" xfId="0" applyFont="1" applyAlignment="1">
      <alignment horizontal="center"/>
    </xf>
    <xf numFmtId="43" fontId="6" fillId="2" borderId="9" xfId="1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43" fontId="2" fillId="2" borderId="10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1" xfId="0" applyBorder="1"/>
    <xf numFmtId="0" fontId="2" fillId="0" borderId="11" xfId="0" applyFont="1" applyBorder="1" applyAlignment="1">
      <alignment horizontal="center"/>
    </xf>
    <xf numFmtId="43" fontId="1" fillId="2" borderId="12" xfId="1" applyFont="1" applyFill="1" applyBorder="1"/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164" fontId="9" fillId="0" borderId="2" xfId="1" applyNumberFormat="1" applyFont="1" applyBorder="1"/>
    <xf numFmtId="43" fontId="9" fillId="2" borderId="5" xfId="1" applyFont="1" applyFill="1" applyBorder="1"/>
    <xf numFmtId="0" fontId="6" fillId="0" borderId="2" xfId="0" applyFont="1" applyBorder="1" applyAlignment="1">
      <alignment horizontal="center"/>
    </xf>
    <xf numFmtId="164" fontId="6" fillId="0" borderId="2" xfId="1" applyNumberFormat="1" applyFont="1" applyBorder="1"/>
    <xf numFmtId="43" fontId="6" fillId="2" borderId="5" xfId="1" applyFont="1" applyFill="1" applyBorder="1"/>
    <xf numFmtId="0" fontId="6" fillId="0" borderId="2" xfId="0" applyFont="1" applyBorder="1" applyAlignment="1">
      <alignment horizontal="center" vertical="center"/>
    </xf>
    <xf numFmtId="43" fontId="6" fillId="0" borderId="5" xfId="1" applyNumberFormat="1" applyFont="1" applyBorder="1"/>
    <xf numFmtId="164" fontId="1" fillId="2" borderId="2" xfId="1" applyNumberFormat="1" applyFont="1" applyFill="1" applyBorder="1" applyAlignment="1">
      <alignment horizontal="center"/>
    </xf>
    <xf numFmtId="49" fontId="2" fillId="2" borderId="2" xfId="1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6" xfId="0" applyFont="1" applyBorder="1"/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4" xfId="0" applyFont="1" applyBorder="1"/>
    <xf numFmtId="0" fontId="3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9" fillId="0" borderId="19" xfId="0" applyFont="1" applyBorder="1"/>
    <xf numFmtId="0" fontId="3" fillId="0" borderId="0" xfId="0" applyFont="1" applyBorder="1"/>
    <xf numFmtId="164" fontId="3" fillId="0" borderId="0" xfId="0" applyNumberFormat="1" applyFont="1" applyBorder="1" applyAlignment="1">
      <alignment horizontal="left" vertical="top" wrapText="1"/>
    </xf>
    <xf numFmtId="43" fontId="3" fillId="0" borderId="11" xfId="0" applyNumberFormat="1" applyFont="1" applyBorder="1"/>
    <xf numFmtId="2" fontId="0" fillId="0" borderId="11" xfId="0" applyNumberFormat="1" applyBorder="1"/>
    <xf numFmtId="0" fontId="9" fillId="0" borderId="11" xfId="0" applyFont="1" applyBorder="1"/>
    <xf numFmtId="43" fontId="9" fillId="0" borderId="11" xfId="1" applyFont="1" applyBorder="1"/>
    <xf numFmtId="0" fontId="9" fillId="3" borderId="2" xfId="0" applyFont="1" applyFill="1" applyBorder="1"/>
    <xf numFmtId="0" fontId="6" fillId="3" borderId="2" xfId="0" applyFont="1" applyFill="1" applyBorder="1"/>
    <xf numFmtId="164" fontId="6" fillId="3" borderId="2" xfId="2" applyNumberFormat="1" applyFont="1" applyFill="1" applyBorder="1" applyAlignment="1">
      <alignment horizontal="center" vertical="center"/>
    </xf>
    <xf numFmtId="43" fontId="3" fillId="3" borderId="11" xfId="0" applyNumberFormat="1" applyFont="1" applyFill="1" applyBorder="1"/>
    <xf numFmtId="164" fontId="3" fillId="3" borderId="2" xfId="2" applyNumberFormat="1" applyFont="1" applyFill="1" applyBorder="1" applyAlignment="1">
      <alignment horizontal="left" vertical="top"/>
    </xf>
    <xf numFmtId="0" fontId="15" fillId="0" borderId="2" xfId="0" quotePrefix="1" applyFont="1" applyBorder="1" applyAlignment="1">
      <alignment horizontal="left"/>
    </xf>
    <xf numFmtId="0" fontId="16" fillId="0" borderId="2" xfId="0" applyFont="1" applyBorder="1"/>
    <xf numFmtId="164" fontId="16" fillId="0" borderId="2" xfId="1" applyNumberFormat="1" applyFont="1" applyBorder="1"/>
    <xf numFmtId="43" fontId="16" fillId="0" borderId="2" xfId="1" applyNumberFormat="1" applyFont="1" applyBorder="1"/>
    <xf numFmtId="164" fontId="3" fillId="2" borderId="2" xfId="2" applyNumberFormat="1" applyFont="1" applyFill="1" applyBorder="1" applyAlignment="1">
      <alignment horizontal="left" vertical="top"/>
    </xf>
    <xf numFmtId="49" fontId="15" fillId="0" borderId="2" xfId="2" applyNumberFormat="1" applyFont="1" applyBorder="1"/>
    <xf numFmtId="167" fontId="16" fillId="0" borderId="26" xfId="2" applyNumberFormat="1" applyFont="1" applyBorder="1"/>
    <xf numFmtId="49" fontId="15" fillId="0" borderId="5" xfId="2" applyNumberFormat="1" applyFont="1" applyFill="1" applyBorder="1"/>
    <xf numFmtId="167" fontId="16" fillId="0" borderId="0" xfId="2" applyNumberFormat="1" applyFont="1" applyBorder="1"/>
    <xf numFmtId="164" fontId="16" fillId="0" borderId="7" xfId="1" applyNumberFormat="1" applyFont="1" applyBorder="1"/>
    <xf numFmtId="0" fontId="16" fillId="0" borderId="11" xfId="0" applyFont="1" applyBorder="1"/>
    <xf numFmtId="164" fontId="16" fillId="0" borderId="2" xfId="0" applyNumberFormat="1" applyFont="1" applyBorder="1"/>
    <xf numFmtId="0" fontId="3" fillId="0" borderId="2" xfId="0" applyFont="1" applyBorder="1"/>
    <xf numFmtId="43" fontId="3" fillId="0" borderId="2" xfId="1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left"/>
    </xf>
    <xf numFmtId="164" fontId="3" fillId="0" borderId="2" xfId="2" applyNumberFormat="1" applyFont="1" applyBorder="1" applyAlignment="1">
      <alignment horizontal="center" vertical="center"/>
    </xf>
    <xf numFmtId="0" fontId="16" fillId="3" borderId="2" xfId="0" applyFont="1" applyFill="1" applyBorder="1"/>
    <xf numFmtId="0" fontId="3" fillId="3" borderId="2" xfId="0" applyFont="1" applyFill="1" applyBorder="1"/>
    <xf numFmtId="164" fontId="16" fillId="3" borderId="2" xfId="1" applyNumberFormat="1" applyFont="1" applyFill="1" applyBorder="1"/>
    <xf numFmtId="164" fontId="3" fillId="3" borderId="2" xfId="1" applyNumberFormat="1" applyFont="1" applyFill="1" applyBorder="1" applyAlignment="1">
      <alignment horizontal="left" vertical="top"/>
    </xf>
    <xf numFmtId="0" fontId="3" fillId="0" borderId="11" xfId="0" applyFont="1" applyBorder="1"/>
    <xf numFmtId="164" fontId="3" fillId="0" borderId="11" xfId="2" applyNumberFormat="1" applyFont="1" applyBorder="1" applyAlignment="1">
      <alignment horizontal="center" vertical="center"/>
    </xf>
    <xf numFmtId="43" fontId="3" fillId="0" borderId="11" xfId="1" applyNumberFormat="1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43" fontId="16" fillId="0" borderId="2" xfId="1" applyNumberFormat="1" applyFont="1" applyBorder="1" applyAlignment="1">
      <alignment wrapText="1"/>
    </xf>
    <xf numFmtId="0" fontId="16" fillId="4" borderId="2" xfId="0" applyFont="1" applyFill="1" applyBorder="1" applyAlignment="1">
      <alignment horizontal="left"/>
    </xf>
    <xf numFmtId="0" fontId="16" fillId="4" borderId="2" xfId="0" applyFont="1" applyFill="1" applyBorder="1"/>
    <xf numFmtId="164" fontId="16" fillId="4" borderId="2" xfId="1" applyNumberFormat="1" applyFont="1" applyFill="1" applyBorder="1"/>
    <xf numFmtId="43" fontId="3" fillId="4" borderId="11" xfId="0" applyNumberFormat="1" applyFont="1" applyFill="1" applyBorder="1"/>
    <xf numFmtId="164" fontId="3" fillId="4" borderId="2" xfId="1" applyNumberFormat="1" applyFont="1" applyFill="1" applyBorder="1" applyAlignment="1">
      <alignment horizontal="left" vertical="top"/>
    </xf>
    <xf numFmtId="164" fontId="3" fillId="4" borderId="2" xfId="2" applyNumberFormat="1" applyFont="1" applyFill="1" applyBorder="1" applyAlignment="1">
      <alignment horizontal="left" vertical="top"/>
    </xf>
    <xf numFmtId="0" fontId="16" fillId="3" borderId="2" xfId="0" applyFont="1" applyFill="1" applyBorder="1" applyAlignment="1">
      <alignment horizontal="left"/>
    </xf>
    <xf numFmtId="164" fontId="16" fillId="3" borderId="2" xfId="0" applyNumberFormat="1" applyFont="1" applyFill="1" applyBorder="1"/>
    <xf numFmtId="164" fontId="3" fillId="3" borderId="2" xfId="0" applyNumberFormat="1" applyFont="1" applyFill="1" applyBorder="1" applyAlignment="1">
      <alignment horizontal="left" vertical="top"/>
    </xf>
    <xf numFmtId="0" fontId="16" fillId="0" borderId="26" xfId="0" applyFont="1" applyBorder="1"/>
    <xf numFmtId="164" fontId="16" fillId="0" borderId="26" xfId="0" applyNumberFormat="1" applyFont="1" applyBorder="1"/>
    <xf numFmtId="168" fontId="16" fillId="0" borderId="7" xfId="1" applyNumberFormat="1" applyFont="1" applyBorder="1" applyAlignment="1">
      <alignment horizontal="right"/>
    </xf>
    <xf numFmtId="164" fontId="16" fillId="0" borderId="11" xfId="0" applyNumberFormat="1" applyFont="1" applyBorder="1" applyAlignment="1">
      <alignment horizontal="center" vertical="center"/>
    </xf>
    <xf numFmtId="0" fontId="15" fillId="0" borderId="2" xfId="0" quotePrefix="1" applyFont="1" applyBorder="1"/>
    <xf numFmtId="2" fontId="0" fillId="0" borderId="27" xfId="0" applyNumberFormat="1" applyBorder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jan-june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cial Statement"/>
      <sheetName val="IGR"/>
      <sheetName val="Capital Reciept"/>
      <sheetName val="personnel"/>
      <sheetName val="overhead"/>
      <sheetName val="capital"/>
      <sheetName val="GRANDSUMMARY"/>
      <sheetName val="Administrative "/>
      <sheetName val="2Economic"/>
      <sheetName val="3Law &amp; Justice"/>
      <sheetName val="5Social"/>
      <sheetName val="SUMMARY"/>
      <sheetName val="Revenue"/>
      <sheetName val="Sheet1"/>
      <sheetName val="Sheet2"/>
      <sheetName val="Sheet3"/>
      <sheetName val="jan - june 2019 Report"/>
    </sheetNames>
    <sheetDataSet>
      <sheetData sheetId="0" refreshError="1"/>
      <sheetData sheetId="1" refreshError="1"/>
      <sheetData sheetId="2" refreshError="1"/>
      <sheetData sheetId="3" refreshError="1">
        <row r="6">
          <cell r="A6" t="str">
            <v>011100000000</v>
          </cell>
        </row>
        <row r="7">
          <cell r="A7" t="str">
            <v>011101000200</v>
          </cell>
        </row>
        <row r="8">
          <cell r="A8" t="str">
            <v>011101000500</v>
          </cell>
        </row>
        <row r="9">
          <cell r="A9" t="str">
            <v>011101000400</v>
          </cell>
        </row>
        <row r="10">
          <cell r="A10" t="str">
            <v>011101000700</v>
          </cell>
        </row>
        <row r="11">
          <cell r="A11" t="str">
            <v>011101000900</v>
          </cell>
        </row>
        <row r="12">
          <cell r="A12" t="str">
            <v>011101001000</v>
          </cell>
        </row>
        <row r="13">
          <cell r="A13" t="str">
            <v>011100100200</v>
          </cell>
        </row>
        <row r="14">
          <cell r="A14" t="str">
            <v>011100400100</v>
          </cell>
        </row>
        <row r="15">
          <cell r="A15" t="str">
            <v>051206600000</v>
          </cell>
        </row>
        <row r="16">
          <cell r="A16" t="str">
            <v>011200100000</v>
          </cell>
        </row>
        <row r="17">
          <cell r="A17" t="str">
            <v>011105600100</v>
          </cell>
        </row>
        <row r="18">
          <cell r="A18" t="str">
            <v>011101300100</v>
          </cell>
        </row>
        <row r="19">
          <cell r="A19" t="str">
            <v>011612200000</v>
          </cell>
        </row>
        <row r="20">
          <cell r="A20" t="str">
            <v>011101300300</v>
          </cell>
        </row>
        <row r="21">
          <cell r="A21" t="str">
            <v>011100100300</v>
          </cell>
        </row>
        <row r="22">
          <cell r="A22" t="str">
            <v>011100300400</v>
          </cell>
        </row>
        <row r="23">
          <cell r="A23" t="str">
            <v>011100100800</v>
          </cell>
        </row>
        <row r="24">
          <cell r="A24" t="str">
            <v>012500000000</v>
          </cell>
        </row>
        <row r="25">
          <cell r="A25" t="str">
            <v>012500800100</v>
          </cell>
        </row>
        <row r="26">
          <cell r="A26" t="str">
            <v>012504300000</v>
          </cell>
        </row>
        <row r="27">
          <cell r="A27" t="str">
            <v>055100200100</v>
          </cell>
        </row>
        <row r="28">
          <cell r="A28" t="str">
            <v>011101300600</v>
          </cell>
        </row>
        <row r="29">
          <cell r="A29" t="str">
            <v>012504500000</v>
          </cell>
        </row>
        <row r="30">
          <cell r="A30" t="str">
            <v>023800000000</v>
          </cell>
        </row>
        <row r="31">
          <cell r="A31" t="str">
            <v>026000000000</v>
          </cell>
        </row>
        <row r="32">
          <cell r="A32" t="str">
            <v>140000000000</v>
          </cell>
        </row>
        <row r="33">
          <cell r="A33" t="str">
            <v>011100100600</v>
          </cell>
        </row>
        <row r="34">
          <cell r="A34" t="str">
            <v>014700100000</v>
          </cell>
        </row>
        <row r="35">
          <cell r="A35" t="str">
            <v>016700000000</v>
          </cell>
        </row>
        <row r="36">
          <cell r="A36" t="str">
            <v>014800100100</v>
          </cell>
        </row>
        <row r="41">
          <cell r="A41" t="str">
            <v>021500000000</v>
          </cell>
        </row>
        <row r="42">
          <cell r="A42" t="str">
            <v>021511400000</v>
          </cell>
        </row>
        <row r="43">
          <cell r="A43" t="str">
            <v>021511600000</v>
          </cell>
        </row>
        <row r="44">
          <cell r="A44" t="str">
            <v>021511700000</v>
          </cell>
        </row>
        <row r="45">
          <cell r="A45" t="str">
            <v>022200100100</v>
          </cell>
        </row>
        <row r="46">
          <cell r="A46" t="str">
            <v>022203200000</v>
          </cell>
        </row>
        <row r="47">
          <cell r="A47" t="str">
            <v>022203300000</v>
          </cell>
        </row>
        <row r="48">
          <cell r="A48" t="str">
            <v>023406000000</v>
          </cell>
        </row>
        <row r="49">
          <cell r="A49" t="str">
            <v>022000000000</v>
          </cell>
        </row>
        <row r="50">
          <cell r="A50" t="str">
            <v>022000800000</v>
          </cell>
        </row>
        <row r="51">
          <cell r="A51" t="str">
            <v>022001102500</v>
          </cell>
        </row>
        <row r="52">
          <cell r="A52" t="str">
            <v>025210700400</v>
          </cell>
        </row>
        <row r="53">
          <cell r="A53" t="str">
            <v>055310800000</v>
          </cell>
        </row>
        <row r="54">
          <cell r="A54" t="str">
            <v>026000000000</v>
          </cell>
        </row>
        <row r="55">
          <cell r="A55" t="str">
            <v>026005200000</v>
          </cell>
        </row>
        <row r="56">
          <cell r="A56" t="str">
            <v>025300100100</v>
          </cell>
        </row>
        <row r="58">
          <cell r="A58" t="str">
            <v>053500000000</v>
          </cell>
        </row>
        <row r="59">
          <cell r="A59" t="str">
            <v>053511000000</v>
          </cell>
        </row>
        <row r="60">
          <cell r="A60" t="str">
            <v>053511100000</v>
          </cell>
        </row>
        <row r="61">
          <cell r="A61" t="str">
            <v>053511200000</v>
          </cell>
        </row>
        <row r="62">
          <cell r="A62" t="str">
            <v>023400000000</v>
          </cell>
        </row>
        <row r="63">
          <cell r="A63" t="str">
            <v>023403600000</v>
          </cell>
        </row>
        <row r="64">
          <cell r="A64" t="str">
            <v>023402350000</v>
          </cell>
        </row>
        <row r="67">
          <cell r="A67" t="str">
            <v>051200200100</v>
          </cell>
        </row>
        <row r="68">
          <cell r="A68" t="str">
            <v>032605700000</v>
          </cell>
        </row>
        <row r="69">
          <cell r="A69" t="str">
            <v>032605900000</v>
          </cell>
        </row>
        <row r="70">
          <cell r="A70" t="str">
            <v>023406100000</v>
          </cell>
        </row>
        <row r="71">
          <cell r="A71" t="str">
            <v>023412400000</v>
          </cell>
        </row>
        <row r="72">
          <cell r="A72" t="str">
            <v>032605800000</v>
          </cell>
        </row>
        <row r="73">
          <cell r="A73" t="str">
            <v>032600000000</v>
          </cell>
        </row>
        <row r="74">
          <cell r="A74" t="str">
            <v>032605400000</v>
          </cell>
        </row>
        <row r="75">
          <cell r="A75" t="str">
            <v>032605500100</v>
          </cell>
        </row>
        <row r="76">
          <cell r="A76" t="str">
            <v>035000000000</v>
          </cell>
        </row>
        <row r="77">
          <cell r="A77" t="str">
            <v>032605600100</v>
          </cell>
        </row>
        <row r="80">
          <cell r="A80" t="str">
            <v>051212300000</v>
          </cell>
        </row>
        <row r="81">
          <cell r="A81">
            <v>25200000000</v>
          </cell>
        </row>
        <row r="82">
          <cell r="A82" t="str">
            <v>025210100200</v>
          </cell>
        </row>
        <row r="83">
          <cell r="A83" t="str">
            <v>025210600100</v>
          </cell>
        </row>
        <row r="84">
          <cell r="A84" t="str">
            <v>022203100000</v>
          </cell>
        </row>
        <row r="85">
          <cell r="A85" t="str">
            <v>052100000000</v>
          </cell>
        </row>
        <row r="86">
          <cell r="A86" t="str">
            <v>052111500100</v>
          </cell>
        </row>
        <row r="87">
          <cell r="A87" t="str">
            <v>'052210880000</v>
          </cell>
        </row>
        <row r="88">
          <cell r="A88" t="str">
            <v>052108600000</v>
          </cell>
        </row>
        <row r="89">
          <cell r="A89" t="str">
            <v>052108608800</v>
          </cell>
        </row>
        <row r="90">
          <cell r="A90" t="str">
            <v>052109300000</v>
          </cell>
        </row>
        <row r="91">
          <cell r="A91" t="str">
            <v>052109400000</v>
          </cell>
        </row>
        <row r="92">
          <cell r="A92" t="str">
            <v>052109000000</v>
          </cell>
        </row>
        <row r="93">
          <cell r="A93" t="str">
            <v>052109200000</v>
          </cell>
        </row>
        <row r="94">
          <cell r="A94" t="str">
            <v>052109100000</v>
          </cell>
        </row>
        <row r="95">
          <cell r="A95" t="str">
            <v>052110400100</v>
          </cell>
        </row>
        <row r="96">
          <cell r="A96" t="str">
            <v>052108707209</v>
          </cell>
        </row>
        <row r="97">
          <cell r="A97" t="str">
            <v>052111800000</v>
          </cell>
        </row>
        <row r="98">
          <cell r="A98" t="str">
            <v>052111900000</v>
          </cell>
        </row>
        <row r="99">
          <cell r="A99" t="str">
            <v>052112100000</v>
          </cell>
        </row>
        <row r="100">
          <cell r="A100" t="str">
            <v xml:space="preserve"> '051700000000</v>
          </cell>
        </row>
        <row r="101">
          <cell r="A101" t="str">
            <v>051712000000</v>
          </cell>
        </row>
        <row r="102">
          <cell r="A102" t="str">
            <v>051707605308</v>
          </cell>
        </row>
        <row r="103">
          <cell r="A103" t="str">
            <v>051707300000</v>
          </cell>
        </row>
        <row r="104">
          <cell r="A104" t="str">
            <v>051707800000</v>
          </cell>
        </row>
        <row r="105">
          <cell r="A105" t="str">
            <v>051707900000</v>
          </cell>
        </row>
        <row r="106">
          <cell r="A106" t="str">
            <v>051702300100</v>
          </cell>
        </row>
        <row r="107">
          <cell r="A107" t="str">
            <v>051707600000</v>
          </cell>
        </row>
        <row r="108">
          <cell r="A108" t="str">
            <v>051707200000</v>
          </cell>
        </row>
        <row r="109">
          <cell r="A109" t="str">
            <v>051707100000</v>
          </cell>
        </row>
        <row r="110">
          <cell r="A110" t="str">
            <v>051708305800</v>
          </cell>
        </row>
        <row r="111">
          <cell r="A111" t="str">
            <v>051705600100</v>
          </cell>
        </row>
        <row r="112">
          <cell r="A112" t="str">
            <v>051707400000</v>
          </cell>
        </row>
        <row r="113">
          <cell r="A113" t="str">
            <v>'051708100000</v>
          </cell>
        </row>
        <row r="114">
          <cell r="A114" t="str">
            <v>'051712100000</v>
          </cell>
        </row>
        <row r="115">
          <cell r="A115" t="str">
            <v>051707700000</v>
          </cell>
        </row>
        <row r="116">
          <cell r="A116" t="str">
            <v>051706100000</v>
          </cell>
        </row>
        <row r="117">
          <cell r="A117" t="str">
            <v>051708200000</v>
          </cell>
        </row>
        <row r="118">
          <cell r="A118" t="str">
            <v>052300100100</v>
          </cell>
        </row>
        <row r="119">
          <cell r="A119" t="str">
            <v>052300300100</v>
          </cell>
        </row>
        <row r="120">
          <cell r="A120" t="str">
            <v>052309600000</v>
          </cell>
        </row>
        <row r="121">
          <cell r="A121" t="str">
            <v>052310200000</v>
          </cell>
        </row>
        <row r="122">
          <cell r="A122" t="str">
            <v>052310300000</v>
          </cell>
        </row>
        <row r="123">
          <cell r="A123" t="str">
            <v>052309900000</v>
          </cell>
        </row>
        <row r="124">
          <cell r="A124" t="str">
            <v>052329800000</v>
          </cell>
        </row>
        <row r="125">
          <cell r="A125" t="str">
            <v>051106404411</v>
          </cell>
        </row>
        <row r="126">
          <cell r="A126" t="str">
            <v>052310400000</v>
          </cell>
        </row>
        <row r="127">
          <cell r="A127" t="str">
            <v>051400000000</v>
          </cell>
        </row>
        <row r="128">
          <cell r="A128" t="str">
            <v>053905100100</v>
          </cell>
        </row>
      </sheetData>
      <sheetData sheetId="4" refreshError="1"/>
      <sheetData sheetId="5" refreshError="1"/>
      <sheetData sheetId="6" refreshError="1"/>
      <sheetData sheetId="7" refreshError="1">
        <row r="10">
          <cell r="H10">
            <v>950000000</v>
          </cell>
        </row>
        <row r="101">
          <cell r="H101">
            <v>200000000</v>
          </cell>
        </row>
        <row r="238">
          <cell r="H238">
            <v>20000000</v>
          </cell>
        </row>
        <row r="377">
          <cell r="H377">
            <v>699475400</v>
          </cell>
        </row>
        <row r="513">
          <cell r="H513">
            <v>900000000</v>
          </cell>
        </row>
        <row r="603">
          <cell r="H603">
            <v>13150000</v>
          </cell>
        </row>
        <row r="699">
          <cell r="H699">
            <v>62000000</v>
          </cell>
        </row>
        <row r="791">
          <cell r="H791">
            <v>500000000</v>
          </cell>
        </row>
        <row r="878">
          <cell r="H878">
            <v>7175000</v>
          </cell>
        </row>
        <row r="965">
          <cell r="H965">
            <v>1100000000</v>
          </cell>
        </row>
        <row r="1059">
          <cell r="H1059">
            <v>10000000</v>
          </cell>
        </row>
        <row r="1150">
          <cell r="H1150">
            <v>15000000</v>
          </cell>
        </row>
        <row r="1192">
          <cell r="H1192">
            <v>5000000000</v>
          </cell>
        </row>
        <row r="1330">
          <cell r="H1330">
            <v>30000000</v>
          </cell>
        </row>
        <row r="1424">
          <cell r="H1424">
            <v>20000000</v>
          </cell>
        </row>
        <row r="1515">
          <cell r="H1515">
            <v>9000000</v>
          </cell>
        </row>
        <row r="1595">
          <cell r="H1595">
            <v>10000000</v>
          </cell>
        </row>
        <row r="1660">
          <cell r="H1660">
            <v>300000000</v>
          </cell>
        </row>
        <row r="1738">
          <cell r="H1738">
            <v>0</v>
          </cell>
        </row>
        <row r="1850">
          <cell r="H1850">
            <v>60000000</v>
          </cell>
        </row>
        <row r="1964">
          <cell r="H1964">
            <v>4124400</v>
          </cell>
        </row>
        <row r="2034">
          <cell r="H2034">
            <v>10000000</v>
          </cell>
        </row>
        <row r="2101">
          <cell r="H2101">
            <v>10000000</v>
          </cell>
        </row>
        <row r="2147">
          <cell r="H2147">
            <v>5000000</v>
          </cell>
        </row>
        <row r="2189">
          <cell r="H2189">
            <v>15000000</v>
          </cell>
        </row>
        <row r="2236">
          <cell r="H2236">
            <v>10000000</v>
          </cell>
        </row>
        <row r="2328">
          <cell r="H2328">
            <v>80000000</v>
          </cell>
        </row>
        <row r="2465">
          <cell r="H2465">
            <v>250000000</v>
          </cell>
        </row>
        <row r="2603">
          <cell r="H2603">
            <v>25000000</v>
          </cell>
        </row>
        <row r="2648">
          <cell r="H2648">
            <v>12000000</v>
          </cell>
        </row>
      </sheetData>
      <sheetData sheetId="8" refreshError="1">
        <row r="8">
          <cell r="H8">
            <v>40000000</v>
          </cell>
        </row>
        <row r="299">
          <cell r="H299">
            <v>12930177.000000002</v>
          </cell>
        </row>
        <row r="563">
          <cell r="H563">
            <v>10000000</v>
          </cell>
        </row>
        <row r="605">
          <cell r="H605">
            <v>45000000</v>
          </cell>
        </row>
        <row r="742">
          <cell r="H742">
            <v>2000000</v>
          </cell>
        </row>
        <row r="819">
          <cell r="H819">
            <v>70000000</v>
          </cell>
        </row>
        <row r="951">
          <cell r="H951">
            <v>184500000</v>
          </cell>
        </row>
        <row r="1123">
          <cell r="H1123">
            <v>199100000</v>
          </cell>
        </row>
        <row r="1886">
          <cell r="H1886">
            <v>57700000</v>
          </cell>
        </row>
        <row r="2033">
          <cell r="H2033">
            <v>5000000</v>
          </cell>
        </row>
        <row r="2159">
          <cell r="H2159">
            <v>473219291.53499997</v>
          </cell>
        </row>
        <row r="2376">
          <cell r="H2376">
            <v>1267459049</v>
          </cell>
        </row>
        <row r="2505">
          <cell r="H2505">
            <v>40000000</v>
          </cell>
        </row>
        <row r="2682">
          <cell r="H2682">
            <v>6720000</v>
          </cell>
        </row>
        <row r="2770">
          <cell r="H2770">
            <v>10000000</v>
          </cell>
        </row>
        <row r="2856">
          <cell r="H2856">
            <v>80000000</v>
          </cell>
        </row>
        <row r="2945">
          <cell r="H2945">
            <v>2275000000</v>
          </cell>
        </row>
        <row r="3121">
          <cell r="H3121">
            <v>20460000</v>
          </cell>
        </row>
        <row r="3211">
          <cell r="H3211">
            <v>4850000</v>
          </cell>
        </row>
        <row r="3337">
          <cell r="H3337">
            <v>14008690</v>
          </cell>
        </row>
        <row r="3468">
          <cell r="H3468">
            <v>6000000.2999999998</v>
          </cell>
        </row>
        <row r="3556">
          <cell r="H3556">
            <v>28934000</v>
          </cell>
        </row>
        <row r="3643">
          <cell r="H3643">
            <v>0</v>
          </cell>
        </row>
        <row r="3821">
          <cell r="H3821">
            <v>15950000</v>
          </cell>
        </row>
        <row r="3952">
          <cell r="H3952">
            <v>40000000</v>
          </cell>
        </row>
        <row r="4036">
          <cell r="H4036">
            <v>40000000</v>
          </cell>
        </row>
      </sheetData>
      <sheetData sheetId="9" refreshError="1">
        <row r="9">
          <cell r="H9">
            <v>92509967</v>
          </cell>
        </row>
        <row r="133">
          <cell r="H133">
            <v>62000000</v>
          </cell>
        </row>
        <row r="217">
          <cell r="H217">
            <v>845000000</v>
          </cell>
        </row>
        <row r="343">
          <cell r="H343">
            <v>1027066659</v>
          </cell>
        </row>
        <row r="470">
          <cell r="H470">
            <v>156040000</v>
          </cell>
        </row>
        <row r="549">
          <cell r="H549">
            <v>2830000</v>
          </cell>
        </row>
        <row r="630">
          <cell r="H630">
            <v>42350000</v>
          </cell>
        </row>
        <row r="745">
          <cell r="H745">
            <v>6500000</v>
          </cell>
        </row>
      </sheetData>
      <sheetData sheetId="10" refreshError="1">
        <row r="8">
          <cell r="H8">
            <v>782630000</v>
          </cell>
        </row>
        <row r="250">
          <cell r="H250">
            <v>396460300</v>
          </cell>
        </row>
        <row r="363">
          <cell r="H363">
            <v>82224447</v>
          </cell>
        </row>
        <row r="522">
          <cell r="H522">
            <v>1541400000</v>
          </cell>
        </row>
        <row r="633">
          <cell r="H633">
            <v>16000000</v>
          </cell>
        </row>
        <row r="708">
          <cell r="H708">
            <v>3770000</v>
          </cell>
        </row>
        <row r="830">
          <cell r="H830">
            <v>156400000</v>
          </cell>
        </row>
        <row r="950">
          <cell r="H950">
            <v>12000000</v>
          </cell>
        </row>
        <row r="1024">
          <cell r="H1024">
            <v>321233511</v>
          </cell>
        </row>
        <row r="1204">
          <cell r="H1204">
            <v>7000000</v>
          </cell>
        </row>
        <row r="1356">
          <cell r="H1356">
            <v>150000000</v>
          </cell>
        </row>
        <row r="1468">
          <cell r="H1468">
            <v>72010000</v>
          </cell>
        </row>
        <row r="1549">
          <cell r="H1549">
            <v>62598000</v>
          </cell>
        </row>
        <row r="1667">
          <cell r="H1667">
            <v>206401624.639</v>
          </cell>
        </row>
        <row r="1854">
          <cell r="H1854">
            <v>35600000</v>
          </cell>
        </row>
        <row r="1971">
          <cell r="H1971">
            <v>480400000</v>
          </cell>
        </row>
        <row r="2117">
          <cell r="H2117">
            <v>15790000</v>
          </cell>
        </row>
        <row r="2239">
          <cell r="H2239">
            <v>20000000</v>
          </cell>
        </row>
        <row r="2316">
          <cell r="H2316">
            <v>48000000</v>
          </cell>
        </row>
        <row r="2458">
          <cell r="H2458">
            <v>199600000</v>
          </cell>
        </row>
        <row r="2573">
          <cell r="H2573">
            <v>5000000</v>
          </cell>
        </row>
        <row r="2692">
          <cell r="H2692">
            <v>4000000</v>
          </cell>
        </row>
        <row r="2814">
          <cell r="H2814">
            <v>60817690</v>
          </cell>
        </row>
        <row r="2929">
          <cell r="H2929">
            <v>300000000</v>
          </cell>
        </row>
        <row r="3053">
          <cell r="H3053">
            <v>43750000</v>
          </cell>
        </row>
        <row r="3215">
          <cell r="H3215">
            <v>85000000</v>
          </cell>
        </row>
        <row r="3372">
          <cell r="H3372">
            <v>93500000</v>
          </cell>
        </row>
        <row r="3531">
          <cell r="H3531">
            <v>68450000</v>
          </cell>
        </row>
        <row r="3654">
          <cell r="H3654">
            <v>10000000</v>
          </cell>
        </row>
        <row r="3774">
          <cell r="H3774">
            <v>10000000</v>
          </cell>
        </row>
        <row r="3896">
          <cell r="H3896">
            <v>100000000</v>
          </cell>
        </row>
        <row r="3977">
          <cell r="H3977">
            <v>506013000</v>
          </cell>
        </row>
        <row r="4095">
          <cell r="H4095">
            <v>250550000</v>
          </cell>
        </row>
        <row r="4378">
          <cell r="H4378">
            <v>320000000</v>
          </cell>
        </row>
        <row r="4493">
          <cell r="H4493">
            <v>274210000</v>
          </cell>
        </row>
        <row r="4653">
          <cell r="H4653">
            <v>28500000</v>
          </cell>
        </row>
        <row r="4734">
          <cell r="H4734">
            <v>52400000</v>
          </cell>
        </row>
        <row r="4817">
          <cell r="H4817">
            <v>20364000</v>
          </cell>
        </row>
        <row r="4918">
          <cell r="H4918">
            <v>9500000</v>
          </cell>
        </row>
        <row r="4958">
          <cell r="H4958">
            <v>9250000</v>
          </cell>
        </row>
        <row r="4995">
          <cell r="H4995">
            <v>9500000</v>
          </cell>
        </row>
        <row r="5037">
          <cell r="H5037">
            <v>110600000</v>
          </cell>
        </row>
        <row r="5109">
          <cell r="H5109">
            <v>5600000</v>
          </cell>
        </row>
        <row r="5180">
          <cell r="H5180">
            <v>9700000</v>
          </cell>
        </row>
        <row r="5217">
          <cell r="H5217">
            <v>8000000</v>
          </cell>
        </row>
        <row r="5296">
          <cell r="H5296">
            <v>15250000</v>
          </cell>
        </row>
        <row r="5376">
          <cell r="H5376">
            <v>100000000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workbookViewId="0">
      <selection activeCell="D17" sqref="D17"/>
    </sheetView>
  </sheetViews>
  <sheetFormatPr defaultRowHeight="15" x14ac:dyDescent="0.25"/>
  <cols>
    <col min="1" max="1" width="16.5703125" bestFit="1" customWidth="1"/>
    <col min="2" max="2" width="44.140625" customWidth="1"/>
    <col min="3" max="3" width="16.85546875" bestFit="1" customWidth="1"/>
    <col min="4" max="7" width="18.7109375" bestFit="1" customWidth="1"/>
    <col min="8" max="8" width="20.85546875" bestFit="1" customWidth="1"/>
  </cols>
  <sheetData>
    <row r="1" spans="1:9" ht="21" x14ac:dyDescent="0.25">
      <c r="A1" s="134" t="s">
        <v>291</v>
      </c>
      <c r="B1" s="134"/>
      <c r="C1" s="134"/>
      <c r="D1" s="134"/>
      <c r="E1" s="134"/>
      <c r="F1" s="134"/>
      <c r="G1" s="134"/>
      <c r="H1" s="134"/>
      <c r="I1" s="135" t="s">
        <v>291</v>
      </c>
    </row>
    <row r="2" spans="1:9" ht="21.75" thickBot="1" x14ac:dyDescent="0.3">
      <c r="A2" s="136" t="s">
        <v>292</v>
      </c>
      <c r="B2" s="136"/>
      <c r="C2" s="136"/>
      <c r="D2" s="136"/>
      <c r="E2" s="136"/>
      <c r="F2" s="136"/>
      <c r="G2" s="136"/>
      <c r="H2" s="136"/>
      <c r="I2" s="137" t="s">
        <v>292</v>
      </c>
    </row>
    <row r="3" spans="1:9" ht="15.75" x14ac:dyDescent="0.25">
      <c r="A3" s="138"/>
      <c r="B3" s="139"/>
      <c r="C3" s="140">
        <v>2018</v>
      </c>
      <c r="D3" s="141"/>
      <c r="E3" s="142"/>
      <c r="F3" s="143"/>
      <c r="G3" s="143"/>
      <c r="H3" s="143"/>
      <c r="I3" s="144"/>
    </row>
    <row r="4" spans="1:9" ht="16.5" thickBot="1" x14ac:dyDescent="0.3">
      <c r="A4" s="145" t="s">
        <v>293</v>
      </c>
      <c r="B4" s="146" t="s">
        <v>294</v>
      </c>
      <c r="C4" s="147" t="s">
        <v>295</v>
      </c>
      <c r="D4" s="148"/>
      <c r="E4" s="149"/>
      <c r="F4" s="150"/>
      <c r="G4" s="150"/>
      <c r="H4" s="150"/>
      <c r="I4" s="151"/>
    </row>
    <row r="5" spans="1:9" ht="45" x14ac:dyDescent="0.25">
      <c r="A5" s="145" t="s">
        <v>296</v>
      </c>
      <c r="B5" s="146" t="s">
        <v>297</v>
      </c>
      <c r="C5" s="152" t="s">
        <v>298</v>
      </c>
      <c r="D5" s="153" t="s">
        <v>299</v>
      </c>
      <c r="E5" s="154" t="s">
        <v>8</v>
      </c>
      <c r="F5" s="155" t="s">
        <v>9</v>
      </c>
      <c r="G5" s="155" t="s">
        <v>10</v>
      </c>
      <c r="H5" s="156" t="s">
        <v>300</v>
      </c>
      <c r="I5" s="157" t="s">
        <v>301</v>
      </c>
    </row>
    <row r="6" spans="1:9" ht="16.5" thickBot="1" x14ac:dyDescent="0.3">
      <c r="A6" s="158"/>
      <c r="B6" s="159"/>
      <c r="C6" s="160" t="s">
        <v>16</v>
      </c>
      <c r="D6" s="161"/>
      <c r="E6" s="149"/>
      <c r="F6" s="150"/>
      <c r="G6" s="150"/>
      <c r="H6" s="150"/>
      <c r="I6" s="151"/>
    </row>
    <row r="7" spans="1:9" ht="15.75" x14ac:dyDescent="0.25">
      <c r="A7" s="162"/>
      <c r="B7" s="146" t="s">
        <v>302</v>
      </c>
      <c r="C7" s="163">
        <f>C9+C37+C63+C69</f>
        <v>46901030759.93</v>
      </c>
      <c r="D7" s="164" t="e">
        <f>#REF!</f>
        <v>#REF!</v>
      </c>
      <c r="E7" s="163">
        <f>E9+E37+E63+E69</f>
        <v>3448132046.9899998</v>
      </c>
      <c r="F7" s="163">
        <f>F9+F37+F63+F69</f>
        <v>3383350742.3400002</v>
      </c>
      <c r="G7" s="163">
        <f>G9+G37+G63+G69</f>
        <v>3228722237.1999998</v>
      </c>
      <c r="H7" s="163">
        <f>H9+H37+H63+H69</f>
        <v>18379118360.439999</v>
      </c>
      <c r="I7" s="165">
        <v>39.187024384365579</v>
      </c>
    </row>
    <row r="8" spans="1:9" ht="15.75" x14ac:dyDescent="0.25">
      <c r="A8" s="166"/>
      <c r="B8" s="166"/>
      <c r="C8" s="167"/>
      <c r="D8" s="164">
        <v>0</v>
      </c>
      <c r="E8" s="16"/>
      <c r="F8" s="16"/>
      <c r="G8" s="16"/>
      <c r="H8" s="16"/>
      <c r="I8" s="165"/>
    </row>
    <row r="9" spans="1:9" ht="15.75" x14ac:dyDescent="0.25">
      <c r="A9" s="168" t="s">
        <v>303</v>
      </c>
      <c r="B9" s="169" t="s">
        <v>13</v>
      </c>
      <c r="C9" s="170">
        <v>689080000</v>
      </c>
      <c r="D9" s="171" t="e">
        <f>#REF!</f>
        <v>#REF!</v>
      </c>
      <c r="E9" s="172">
        <f>SUM(E10:E35)</f>
        <v>18110985</v>
      </c>
      <c r="F9" s="172">
        <f>SUM(F10:F35)</f>
        <v>8631262</v>
      </c>
      <c r="G9" s="172">
        <f>SUM(G10:G35)</f>
        <v>383500</v>
      </c>
      <c r="H9" s="172">
        <v>61904199.049999997</v>
      </c>
      <c r="I9" s="165">
        <v>8.9836011856388218</v>
      </c>
    </row>
    <row r="10" spans="1:9" ht="15.75" x14ac:dyDescent="0.25">
      <c r="A10" s="173" t="s">
        <v>17</v>
      </c>
      <c r="B10" s="174" t="s">
        <v>304</v>
      </c>
      <c r="C10" s="175"/>
      <c r="D10" s="164">
        <v>0</v>
      </c>
      <c r="E10" s="176"/>
      <c r="F10" s="176"/>
      <c r="G10" s="176"/>
      <c r="H10" s="177"/>
      <c r="I10" s="165"/>
    </row>
    <row r="11" spans="1:9" ht="15.75" x14ac:dyDescent="0.25">
      <c r="A11" s="178" t="s">
        <v>71</v>
      </c>
      <c r="B11" s="179" t="s">
        <v>305</v>
      </c>
      <c r="C11" s="175">
        <v>2000000</v>
      </c>
      <c r="D11" s="164">
        <v>0</v>
      </c>
      <c r="E11" s="176"/>
      <c r="F11" s="176"/>
      <c r="G11" s="176"/>
      <c r="H11" s="177">
        <v>0</v>
      </c>
      <c r="I11" s="165">
        <v>0</v>
      </c>
    </row>
    <row r="12" spans="1:9" ht="15.75" x14ac:dyDescent="0.25">
      <c r="A12" s="180" t="s">
        <v>306</v>
      </c>
      <c r="B12" s="181" t="s">
        <v>307</v>
      </c>
      <c r="C12" s="182">
        <v>40000000</v>
      </c>
      <c r="D12" s="164">
        <v>0</v>
      </c>
      <c r="E12" s="176"/>
      <c r="F12" s="176"/>
      <c r="G12" s="176"/>
      <c r="H12" s="177">
        <v>0</v>
      </c>
      <c r="I12" s="165">
        <v>0</v>
      </c>
    </row>
    <row r="13" spans="1:9" ht="15.75" x14ac:dyDescent="0.25">
      <c r="A13" s="173" t="s">
        <v>308</v>
      </c>
      <c r="B13" s="183" t="s">
        <v>246</v>
      </c>
      <c r="C13" s="184">
        <v>30000000</v>
      </c>
      <c r="D13" s="164">
        <v>1687600</v>
      </c>
      <c r="E13" s="176">
        <v>1780860</v>
      </c>
      <c r="F13" s="176">
        <v>1800800</v>
      </c>
      <c r="G13" s="176">
        <v>41500</v>
      </c>
      <c r="H13" s="177">
        <v>5310760</v>
      </c>
      <c r="I13" s="165">
        <v>17.702533333333335</v>
      </c>
    </row>
    <row r="14" spans="1:9" ht="15.75" x14ac:dyDescent="0.25">
      <c r="A14" s="174" t="s">
        <v>309</v>
      </c>
      <c r="B14" s="174" t="s">
        <v>310</v>
      </c>
      <c r="C14" s="175">
        <v>20000000</v>
      </c>
      <c r="D14" s="164">
        <v>0</v>
      </c>
      <c r="E14" s="176"/>
      <c r="F14" s="176"/>
      <c r="G14" s="176"/>
      <c r="H14" s="177">
        <v>0</v>
      </c>
      <c r="I14" s="165">
        <v>0</v>
      </c>
    </row>
    <row r="15" spans="1:9" ht="15.75" x14ac:dyDescent="0.25">
      <c r="A15" s="174" t="s">
        <v>311</v>
      </c>
      <c r="B15" s="185" t="s">
        <v>312</v>
      </c>
      <c r="C15" s="186"/>
      <c r="D15" s="164">
        <v>0</v>
      </c>
      <c r="E15" s="186">
        <v>0</v>
      </c>
      <c r="F15" s="186">
        <v>0</v>
      </c>
      <c r="G15" s="186">
        <v>0</v>
      </c>
      <c r="H15" s="177">
        <v>0</v>
      </c>
      <c r="I15" s="165"/>
    </row>
    <row r="16" spans="1:9" ht="15.75" x14ac:dyDescent="0.25">
      <c r="A16" s="174" t="s">
        <v>313</v>
      </c>
      <c r="B16" s="174" t="s">
        <v>314</v>
      </c>
      <c r="C16" s="175">
        <v>2000000</v>
      </c>
      <c r="D16" s="164">
        <v>60000</v>
      </c>
      <c r="E16" s="176"/>
      <c r="F16" s="176"/>
      <c r="G16" s="176">
        <v>20000</v>
      </c>
      <c r="H16" s="177">
        <v>80000</v>
      </c>
      <c r="I16" s="165">
        <v>4</v>
      </c>
    </row>
    <row r="17" spans="1:9" ht="15.75" x14ac:dyDescent="0.25">
      <c r="A17" s="187" t="s">
        <v>33</v>
      </c>
      <c r="B17" s="174" t="s">
        <v>315</v>
      </c>
      <c r="C17" s="175">
        <v>40000000</v>
      </c>
      <c r="D17" s="164">
        <v>0</v>
      </c>
      <c r="E17" s="176"/>
      <c r="F17" s="176"/>
      <c r="G17" s="176"/>
      <c r="H17" s="177">
        <v>0</v>
      </c>
      <c r="I17" s="165">
        <v>0</v>
      </c>
    </row>
    <row r="18" spans="1:9" ht="15.75" x14ac:dyDescent="0.25">
      <c r="A18" s="174" t="s">
        <v>316</v>
      </c>
      <c r="B18" s="174" t="s">
        <v>317</v>
      </c>
      <c r="C18" s="175"/>
      <c r="D18" s="164">
        <v>0</v>
      </c>
      <c r="E18" s="176"/>
      <c r="F18" s="176"/>
      <c r="G18" s="176"/>
      <c r="H18" s="177">
        <v>0</v>
      </c>
      <c r="I18" s="165"/>
    </row>
    <row r="19" spans="1:9" ht="15.75" x14ac:dyDescent="0.25">
      <c r="A19" s="174" t="s">
        <v>61</v>
      </c>
      <c r="B19" s="185" t="s">
        <v>318</v>
      </c>
      <c r="C19" s="188"/>
      <c r="D19" s="164">
        <v>0</v>
      </c>
      <c r="E19" s="186">
        <v>0</v>
      </c>
      <c r="F19" s="186">
        <v>0</v>
      </c>
      <c r="G19" s="186">
        <v>0</v>
      </c>
      <c r="H19" s="177">
        <v>0</v>
      </c>
      <c r="I19" s="165"/>
    </row>
    <row r="20" spans="1:9" ht="15.75" x14ac:dyDescent="0.25">
      <c r="A20" s="174"/>
      <c r="B20" s="174" t="s">
        <v>319</v>
      </c>
      <c r="C20" s="175"/>
      <c r="D20" s="164">
        <v>0</v>
      </c>
      <c r="E20" s="176"/>
      <c r="F20" s="176"/>
      <c r="G20" s="176"/>
      <c r="H20" s="177">
        <v>0</v>
      </c>
      <c r="I20" s="165"/>
    </row>
    <row r="21" spans="1:9" ht="15.75" x14ac:dyDescent="0.25">
      <c r="A21" s="174" t="s">
        <v>320</v>
      </c>
      <c r="B21" s="174" t="s">
        <v>321</v>
      </c>
      <c r="C21" s="175">
        <v>380000</v>
      </c>
      <c r="D21" s="164">
        <v>0</v>
      </c>
      <c r="E21" s="176"/>
      <c r="F21" s="176"/>
      <c r="G21" s="176"/>
      <c r="H21" s="177">
        <v>0</v>
      </c>
      <c r="I21" s="165">
        <v>0</v>
      </c>
    </row>
    <row r="22" spans="1:9" ht="15.75" x14ac:dyDescent="0.25">
      <c r="A22" s="174" t="s">
        <v>322</v>
      </c>
      <c r="B22" s="185" t="s">
        <v>323</v>
      </c>
      <c r="C22" s="188">
        <v>60000000</v>
      </c>
      <c r="D22" s="164">
        <v>3992115</v>
      </c>
      <c r="E22" s="186">
        <v>4500000</v>
      </c>
      <c r="F22" s="186">
        <v>400000</v>
      </c>
      <c r="G22" s="186">
        <v>0</v>
      </c>
      <c r="H22" s="177">
        <v>8892115</v>
      </c>
      <c r="I22" s="165">
        <v>14.820191666666666</v>
      </c>
    </row>
    <row r="23" spans="1:9" ht="15.75" x14ac:dyDescent="0.25">
      <c r="A23" s="174" t="s">
        <v>324</v>
      </c>
      <c r="B23" s="174" t="s">
        <v>230</v>
      </c>
      <c r="C23" s="175">
        <v>50000000</v>
      </c>
      <c r="D23" s="164">
        <v>3809550</v>
      </c>
      <c r="E23" s="176">
        <v>2015750</v>
      </c>
      <c r="F23" s="176">
        <v>4277837</v>
      </c>
      <c r="G23" s="176">
        <v>247000</v>
      </c>
      <c r="H23" s="177">
        <v>10350137</v>
      </c>
      <c r="I23" s="165">
        <v>20.700274</v>
      </c>
    </row>
    <row r="24" spans="1:9" ht="15.75" x14ac:dyDescent="0.25">
      <c r="A24" s="174" t="s">
        <v>325</v>
      </c>
      <c r="B24" s="174" t="s">
        <v>238</v>
      </c>
      <c r="C24" s="175">
        <v>15000000</v>
      </c>
      <c r="D24" s="164">
        <v>0</v>
      </c>
      <c r="E24" s="176"/>
      <c r="F24" s="176"/>
      <c r="G24" s="176"/>
      <c r="H24" s="177">
        <v>0</v>
      </c>
      <c r="I24" s="165">
        <v>0</v>
      </c>
    </row>
    <row r="25" spans="1:9" ht="15.75" x14ac:dyDescent="0.25">
      <c r="A25" s="174" t="s">
        <v>326</v>
      </c>
      <c r="B25" s="174" t="s">
        <v>327</v>
      </c>
      <c r="C25" s="175">
        <v>300000000</v>
      </c>
      <c r="D25" s="164">
        <v>24454187.050000001</v>
      </c>
      <c r="E25" s="176">
        <v>9714375</v>
      </c>
      <c r="F25" s="176">
        <v>2102625</v>
      </c>
      <c r="G25" s="176"/>
      <c r="H25" s="177">
        <v>36271187.049999997</v>
      </c>
      <c r="I25" s="165">
        <v>12.090395683333332</v>
      </c>
    </row>
    <row r="26" spans="1:9" ht="15.75" x14ac:dyDescent="0.25">
      <c r="A26" s="187" t="s">
        <v>328</v>
      </c>
      <c r="B26" s="174" t="s">
        <v>232</v>
      </c>
      <c r="C26" s="175">
        <v>24000000</v>
      </c>
      <c r="D26" s="164">
        <v>0</v>
      </c>
      <c r="E26" s="176"/>
      <c r="F26" s="176"/>
      <c r="G26" s="176"/>
      <c r="H26" s="177">
        <v>0</v>
      </c>
      <c r="I26" s="165">
        <v>0</v>
      </c>
    </row>
    <row r="27" spans="1:9" ht="15.75" x14ac:dyDescent="0.25">
      <c r="A27" s="187" t="s">
        <v>329</v>
      </c>
      <c r="B27" s="174" t="s">
        <v>330</v>
      </c>
      <c r="C27" s="175">
        <v>1000000</v>
      </c>
      <c r="D27" s="164">
        <v>0</v>
      </c>
      <c r="E27" s="176"/>
      <c r="F27" s="176"/>
      <c r="G27" s="176"/>
      <c r="H27" s="177">
        <v>0</v>
      </c>
      <c r="I27" s="165">
        <v>0</v>
      </c>
    </row>
    <row r="28" spans="1:9" ht="15.75" x14ac:dyDescent="0.25">
      <c r="A28" s="174" t="s">
        <v>331</v>
      </c>
      <c r="B28" s="174" t="s">
        <v>332</v>
      </c>
      <c r="C28" s="175">
        <v>700000</v>
      </c>
      <c r="D28" s="164">
        <v>0</v>
      </c>
      <c r="E28" s="176"/>
      <c r="F28" s="176"/>
      <c r="G28" s="176"/>
      <c r="H28" s="177">
        <v>0</v>
      </c>
      <c r="I28" s="165">
        <v>0</v>
      </c>
    </row>
    <row r="29" spans="1:9" ht="15.75" x14ac:dyDescent="0.25">
      <c r="A29" s="174" t="s">
        <v>53</v>
      </c>
      <c r="B29" s="185" t="s">
        <v>333</v>
      </c>
      <c r="C29" s="188">
        <v>1000000</v>
      </c>
      <c r="D29" s="164">
        <v>0</v>
      </c>
      <c r="E29" s="186">
        <v>0</v>
      </c>
      <c r="F29" s="186">
        <v>0</v>
      </c>
      <c r="G29" s="186">
        <v>0</v>
      </c>
      <c r="H29" s="177">
        <v>0</v>
      </c>
      <c r="I29" s="165">
        <v>0</v>
      </c>
    </row>
    <row r="30" spans="1:9" ht="15.75" x14ac:dyDescent="0.25">
      <c r="A30" s="174" t="s">
        <v>334</v>
      </c>
      <c r="B30" s="174" t="s">
        <v>335</v>
      </c>
      <c r="C30" s="175">
        <v>500000</v>
      </c>
      <c r="D30" s="164">
        <v>575000</v>
      </c>
      <c r="E30" s="176">
        <v>50000</v>
      </c>
      <c r="F30" s="176"/>
      <c r="G30" s="176"/>
      <c r="H30" s="177">
        <v>625000</v>
      </c>
      <c r="I30" s="165">
        <v>125</v>
      </c>
    </row>
    <row r="31" spans="1:9" ht="15.75" x14ac:dyDescent="0.25">
      <c r="A31" s="174" t="s">
        <v>73</v>
      </c>
      <c r="B31" s="174" t="s">
        <v>336</v>
      </c>
      <c r="C31" s="175">
        <v>500000</v>
      </c>
      <c r="D31" s="164">
        <v>200000</v>
      </c>
      <c r="E31" s="176">
        <v>50000</v>
      </c>
      <c r="F31" s="176">
        <v>50000</v>
      </c>
      <c r="G31" s="176">
        <v>75000</v>
      </c>
      <c r="H31" s="177">
        <v>375000</v>
      </c>
      <c r="I31" s="165">
        <v>75</v>
      </c>
    </row>
    <row r="32" spans="1:9" ht="15.75" x14ac:dyDescent="0.25">
      <c r="A32" s="174" t="s">
        <v>337</v>
      </c>
      <c r="B32" s="174" t="s">
        <v>338</v>
      </c>
      <c r="C32" s="175">
        <v>100000000</v>
      </c>
      <c r="D32" s="164">
        <v>0</v>
      </c>
      <c r="E32" s="176"/>
      <c r="F32" s="176"/>
      <c r="G32" s="176"/>
      <c r="H32" s="177">
        <v>0</v>
      </c>
      <c r="I32" s="165">
        <v>0</v>
      </c>
    </row>
    <row r="33" spans="1:9" ht="15.75" x14ac:dyDescent="0.25">
      <c r="A33" s="174" t="s">
        <v>75</v>
      </c>
      <c r="B33" s="174" t="s">
        <v>339</v>
      </c>
      <c r="C33" s="175"/>
      <c r="D33" s="164">
        <v>0</v>
      </c>
      <c r="E33" s="176"/>
      <c r="F33" s="176"/>
      <c r="G33" s="176"/>
      <c r="H33" s="177">
        <v>0</v>
      </c>
      <c r="I33" s="165"/>
    </row>
    <row r="34" spans="1:9" ht="15.75" x14ac:dyDescent="0.25">
      <c r="A34" s="174" t="s">
        <v>340</v>
      </c>
      <c r="B34" s="185" t="s">
        <v>341</v>
      </c>
      <c r="C34" s="188">
        <v>1500000</v>
      </c>
      <c r="D34" s="164">
        <v>0</v>
      </c>
      <c r="E34" s="186">
        <v>0</v>
      </c>
      <c r="F34" s="186">
        <v>0</v>
      </c>
      <c r="G34" s="186">
        <v>0</v>
      </c>
      <c r="H34" s="177">
        <v>0</v>
      </c>
      <c r="I34" s="165">
        <v>0</v>
      </c>
    </row>
    <row r="35" spans="1:9" ht="15.75" x14ac:dyDescent="0.25">
      <c r="A35" s="174" t="s">
        <v>342</v>
      </c>
      <c r="B35" s="174" t="s">
        <v>343</v>
      </c>
      <c r="C35" s="175">
        <v>500000</v>
      </c>
      <c r="D35" s="164">
        <v>0</v>
      </c>
      <c r="E35" s="176"/>
      <c r="F35" s="176"/>
      <c r="G35" s="176"/>
      <c r="H35" s="177">
        <v>0</v>
      </c>
      <c r="I35" s="165">
        <v>0</v>
      </c>
    </row>
    <row r="36" spans="1:9" ht="15.75" x14ac:dyDescent="0.25">
      <c r="A36" s="174"/>
      <c r="B36" s="174"/>
      <c r="C36" s="175"/>
      <c r="D36" s="164">
        <v>0</v>
      </c>
      <c r="E36" s="176"/>
      <c r="F36" s="176"/>
      <c r="G36" s="176"/>
      <c r="H36" s="177">
        <v>0</v>
      </c>
      <c r="I36" s="165"/>
    </row>
    <row r="37" spans="1:9" ht="15.75" x14ac:dyDescent="0.25">
      <c r="A37" s="189"/>
      <c r="B37" s="190" t="s">
        <v>80</v>
      </c>
      <c r="C37" s="191">
        <v>42823839682</v>
      </c>
      <c r="D37" s="192">
        <f t="shared" ref="D37:F37" si="0">SUM(D38:D62)</f>
        <v>7765143657.5100002</v>
      </c>
      <c r="E37" s="192">
        <f t="shared" si="0"/>
        <v>3337619001.6999998</v>
      </c>
      <c r="F37" s="192">
        <f t="shared" si="0"/>
        <v>3192743270.96</v>
      </c>
      <c r="G37" s="192">
        <v>3141064078.4699998</v>
      </c>
      <c r="H37" s="172">
        <v>17709741838.34</v>
      </c>
      <c r="I37" s="165">
        <v>41.354866751436759</v>
      </c>
    </row>
    <row r="38" spans="1:9" ht="15.75" x14ac:dyDescent="0.25">
      <c r="A38" s="174" t="s">
        <v>82</v>
      </c>
      <c r="B38" s="174" t="s">
        <v>344</v>
      </c>
      <c r="C38" s="175">
        <v>30672000</v>
      </c>
      <c r="D38" s="164">
        <v>0</v>
      </c>
      <c r="E38" s="176"/>
      <c r="F38" s="176"/>
      <c r="G38" s="176"/>
      <c r="H38" s="177">
        <v>0</v>
      </c>
      <c r="I38" s="165">
        <v>0</v>
      </c>
    </row>
    <row r="39" spans="1:9" ht="15.75" x14ac:dyDescent="0.25">
      <c r="A39" s="174" t="s">
        <v>345</v>
      </c>
      <c r="B39" s="174" t="s">
        <v>85</v>
      </c>
      <c r="C39" s="175">
        <v>1500000</v>
      </c>
      <c r="D39" s="164">
        <v>0</v>
      </c>
      <c r="E39" s="176"/>
      <c r="F39" s="176"/>
      <c r="G39" s="176"/>
      <c r="H39" s="177">
        <v>0</v>
      </c>
      <c r="I39" s="165">
        <v>0</v>
      </c>
    </row>
    <row r="40" spans="1:9" ht="15.75" x14ac:dyDescent="0.25">
      <c r="A40" s="174" t="s">
        <v>346</v>
      </c>
      <c r="B40" s="185" t="s">
        <v>87</v>
      </c>
      <c r="C40" s="188"/>
      <c r="D40" s="164">
        <v>0</v>
      </c>
      <c r="E40" s="186">
        <v>0</v>
      </c>
      <c r="F40" s="186">
        <v>0</v>
      </c>
      <c r="G40" s="186">
        <v>0</v>
      </c>
      <c r="H40" s="177">
        <v>0</v>
      </c>
      <c r="I40" s="165"/>
    </row>
    <row r="41" spans="1:9" ht="15.75" x14ac:dyDescent="0.25">
      <c r="A41" s="174" t="s">
        <v>347</v>
      </c>
      <c r="B41" s="174" t="s">
        <v>348</v>
      </c>
      <c r="C41" s="175">
        <v>26000000</v>
      </c>
      <c r="D41" s="164">
        <v>1906751.3</v>
      </c>
      <c r="E41" s="176">
        <v>941000</v>
      </c>
      <c r="F41" s="176">
        <v>144000</v>
      </c>
      <c r="G41" s="176">
        <v>2455200</v>
      </c>
      <c r="H41" s="177">
        <v>5446951.2999999998</v>
      </c>
      <c r="I41" s="165">
        <v>20.949812692307692</v>
      </c>
    </row>
    <row r="42" spans="1:9" ht="15.75" x14ac:dyDescent="0.25">
      <c r="A42" s="174" t="s">
        <v>349</v>
      </c>
      <c r="B42" s="174" t="s">
        <v>350</v>
      </c>
      <c r="C42" s="175">
        <v>743215000</v>
      </c>
      <c r="D42" s="164">
        <v>0</v>
      </c>
      <c r="E42" s="176"/>
      <c r="F42" s="176"/>
      <c r="G42" s="176"/>
      <c r="H42" s="177">
        <v>0</v>
      </c>
      <c r="I42" s="165">
        <v>0</v>
      </c>
    </row>
    <row r="43" spans="1:9" ht="15.75" x14ac:dyDescent="0.25">
      <c r="A43" s="183" t="s">
        <v>351</v>
      </c>
      <c r="B43" s="193" t="s">
        <v>352</v>
      </c>
      <c r="C43" s="194">
        <v>35331195029</v>
      </c>
      <c r="D43" s="164">
        <v>7465493878.6900005</v>
      </c>
      <c r="E43" s="195">
        <v>3303521512.2399998</v>
      </c>
      <c r="F43" s="195">
        <v>3169127801.71</v>
      </c>
      <c r="G43" s="195">
        <v>3129444678.4699998</v>
      </c>
      <c r="H43" s="177">
        <v>17340759700.809998</v>
      </c>
      <c r="I43" s="165">
        <v>49.08059205633046</v>
      </c>
    </row>
    <row r="44" spans="1:9" ht="15.75" x14ac:dyDescent="0.25">
      <c r="A44" s="174" t="s">
        <v>353</v>
      </c>
      <c r="B44" s="174" t="s">
        <v>354</v>
      </c>
      <c r="C44" s="196"/>
      <c r="D44" s="164">
        <v>0</v>
      </c>
      <c r="E44" s="176"/>
      <c r="F44" s="176"/>
      <c r="G44" s="176"/>
      <c r="H44" s="177">
        <v>0</v>
      </c>
      <c r="I44" s="165"/>
    </row>
    <row r="45" spans="1:9" ht="15.75" x14ac:dyDescent="0.25">
      <c r="A45" s="174" t="s">
        <v>90</v>
      </c>
      <c r="B45" s="174" t="s">
        <v>355</v>
      </c>
      <c r="C45" s="196">
        <v>60000000</v>
      </c>
      <c r="D45" s="164">
        <v>6439000</v>
      </c>
      <c r="E45" s="176">
        <v>3713000</v>
      </c>
      <c r="F45" s="176">
        <v>125000</v>
      </c>
      <c r="G45" s="176">
        <v>700000</v>
      </c>
      <c r="H45" s="177">
        <v>10977000</v>
      </c>
      <c r="I45" s="165">
        <v>18.295000000000002</v>
      </c>
    </row>
    <row r="46" spans="1:9" ht="15.75" x14ac:dyDescent="0.25">
      <c r="A46" s="174" t="s">
        <v>356</v>
      </c>
      <c r="B46" s="174" t="s">
        <v>357</v>
      </c>
      <c r="C46" s="184"/>
      <c r="D46" s="164">
        <v>0</v>
      </c>
      <c r="E46" s="176"/>
      <c r="F46" s="176"/>
      <c r="G46" s="176"/>
      <c r="H46" s="177">
        <v>0</v>
      </c>
      <c r="I46" s="165"/>
    </row>
    <row r="47" spans="1:9" ht="15.75" x14ac:dyDescent="0.25">
      <c r="A47" s="174" t="s">
        <v>358</v>
      </c>
      <c r="B47" s="174" t="s">
        <v>359</v>
      </c>
      <c r="C47" s="188">
        <v>58000000</v>
      </c>
      <c r="D47" s="164">
        <v>0</v>
      </c>
      <c r="E47" s="176"/>
      <c r="F47" s="176"/>
      <c r="G47" s="176"/>
      <c r="H47" s="177">
        <v>0</v>
      </c>
      <c r="I47" s="165">
        <v>0</v>
      </c>
    </row>
    <row r="48" spans="1:9" ht="15.75" x14ac:dyDescent="0.25">
      <c r="A48" s="174" t="s">
        <v>360</v>
      </c>
      <c r="B48" s="174" t="s">
        <v>93</v>
      </c>
      <c r="C48" s="184">
        <v>11000000</v>
      </c>
      <c r="D48" s="164">
        <v>2592760.3600000003</v>
      </c>
      <c r="E48" s="176">
        <v>799705</v>
      </c>
      <c r="F48" s="176"/>
      <c r="G48" s="176"/>
      <c r="H48" s="177">
        <v>3392465.3600000003</v>
      </c>
      <c r="I48" s="165">
        <v>30.840594181818187</v>
      </c>
    </row>
    <row r="49" spans="1:9" ht="15.75" x14ac:dyDescent="0.25">
      <c r="A49" s="174" t="s">
        <v>361</v>
      </c>
      <c r="B49" s="185" t="s">
        <v>362</v>
      </c>
      <c r="C49" s="188">
        <v>66977500</v>
      </c>
      <c r="D49" s="164">
        <v>7552000</v>
      </c>
      <c r="E49" s="186">
        <v>1476000</v>
      </c>
      <c r="F49" s="186">
        <v>0</v>
      </c>
      <c r="G49" s="186">
        <v>0</v>
      </c>
      <c r="H49" s="177">
        <v>9028000</v>
      </c>
      <c r="I49" s="165">
        <v>13.479153447053115</v>
      </c>
    </row>
    <row r="50" spans="1:9" ht="15.75" x14ac:dyDescent="0.25">
      <c r="A50" s="174" t="s">
        <v>363</v>
      </c>
      <c r="B50" s="174" t="s">
        <v>364</v>
      </c>
      <c r="C50" s="184">
        <v>500000</v>
      </c>
      <c r="D50" s="164">
        <v>0</v>
      </c>
      <c r="E50" s="176"/>
      <c r="F50" s="176"/>
      <c r="G50" s="176"/>
      <c r="H50" s="177">
        <v>0</v>
      </c>
      <c r="I50" s="165">
        <v>0</v>
      </c>
    </row>
    <row r="51" spans="1:9" ht="15.75" x14ac:dyDescent="0.25">
      <c r="A51" s="174" t="s">
        <v>365</v>
      </c>
      <c r="B51" s="174" t="s">
        <v>366</v>
      </c>
      <c r="C51" s="196">
        <v>170300303</v>
      </c>
      <c r="D51" s="164">
        <v>0</v>
      </c>
      <c r="E51" s="176"/>
      <c r="F51" s="176"/>
      <c r="G51" s="176"/>
      <c r="H51" s="177">
        <v>0</v>
      </c>
      <c r="I51" s="165">
        <v>0</v>
      </c>
    </row>
    <row r="52" spans="1:9" ht="15.75" x14ac:dyDescent="0.25">
      <c r="A52" s="174" t="s">
        <v>367</v>
      </c>
      <c r="B52" s="174" t="s">
        <v>368</v>
      </c>
      <c r="C52" s="196">
        <v>122780910</v>
      </c>
      <c r="D52" s="164">
        <v>14736650</v>
      </c>
      <c r="E52" s="176">
        <v>6905450</v>
      </c>
      <c r="F52" s="176">
        <v>4488900</v>
      </c>
      <c r="G52" s="176">
        <v>4849700</v>
      </c>
      <c r="H52" s="177">
        <v>30980700</v>
      </c>
      <c r="I52" s="165">
        <v>25.232505606938407</v>
      </c>
    </row>
    <row r="53" spans="1:9" ht="15.75" x14ac:dyDescent="0.25">
      <c r="A53" s="174" t="s">
        <v>369</v>
      </c>
      <c r="B53" s="174" t="s">
        <v>136</v>
      </c>
      <c r="C53" s="184">
        <v>2200000</v>
      </c>
      <c r="D53" s="164">
        <v>430000</v>
      </c>
      <c r="E53" s="197">
        <v>135000</v>
      </c>
      <c r="F53" s="197">
        <v>135000</v>
      </c>
      <c r="G53" s="197">
        <v>90000</v>
      </c>
      <c r="H53" s="177">
        <v>790000</v>
      </c>
      <c r="I53" s="165">
        <v>35.909090909090907</v>
      </c>
    </row>
    <row r="54" spans="1:9" ht="15.75" x14ac:dyDescent="0.25">
      <c r="A54" s="174" t="s">
        <v>370</v>
      </c>
      <c r="B54" s="174" t="s">
        <v>371</v>
      </c>
      <c r="C54" s="184">
        <v>60000000</v>
      </c>
      <c r="D54" s="164">
        <v>4077700</v>
      </c>
      <c r="E54" s="176">
        <v>2355200</v>
      </c>
      <c r="F54" s="176">
        <v>4166350</v>
      </c>
      <c r="G54" s="176">
        <v>3524500</v>
      </c>
      <c r="H54" s="177">
        <v>14123750</v>
      </c>
      <c r="I54" s="165">
        <v>23.539583333333333</v>
      </c>
    </row>
    <row r="55" spans="1:9" ht="15.75" x14ac:dyDescent="0.25">
      <c r="A55" s="174" t="s">
        <v>372</v>
      </c>
      <c r="B55" s="185" t="s">
        <v>373</v>
      </c>
      <c r="C55" s="188">
        <v>3880000</v>
      </c>
      <c r="D55" s="164">
        <v>0</v>
      </c>
      <c r="E55" s="186"/>
      <c r="F55" s="186"/>
      <c r="G55" s="186"/>
      <c r="H55" s="177">
        <v>0</v>
      </c>
      <c r="I55" s="165">
        <v>0</v>
      </c>
    </row>
    <row r="56" spans="1:9" ht="15.75" x14ac:dyDescent="0.25">
      <c r="A56" s="174" t="s">
        <v>153</v>
      </c>
      <c r="B56" s="174" t="s">
        <v>374</v>
      </c>
      <c r="C56" s="196">
        <v>1608000000</v>
      </c>
      <c r="D56" s="164">
        <v>164098034</v>
      </c>
      <c r="E56" s="176"/>
      <c r="F56" s="176"/>
      <c r="G56" s="176"/>
      <c r="H56" s="177">
        <v>164098034</v>
      </c>
      <c r="I56" s="165">
        <v>10.205101616915423</v>
      </c>
    </row>
    <row r="57" spans="1:9" ht="15.75" x14ac:dyDescent="0.25">
      <c r="A57" s="174" t="s">
        <v>375</v>
      </c>
      <c r="B57" s="174" t="s">
        <v>376</v>
      </c>
      <c r="C57" s="184">
        <v>20000000</v>
      </c>
      <c r="D57" s="164">
        <v>0</v>
      </c>
      <c r="E57" s="176"/>
      <c r="F57" s="176"/>
      <c r="G57" s="176"/>
      <c r="H57" s="177">
        <v>0</v>
      </c>
      <c r="I57" s="165">
        <v>0</v>
      </c>
    </row>
    <row r="58" spans="1:9" ht="15.75" x14ac:dyDescent="0.25">
      <c r="A58" s="174" t="s">
        <v>102</v>
      </c>
      <c r="B58" s="174" t="s">
        <v>377</v>
      </c>
      <c r="C58" s="184">
        <v>2250000</v>
      </c>
      <c r="D58" s="164">
        <v>0</v>
      </c>
      <c r="E58" s="176"/>
      <c r="F58" s="176"/>
      <c r="G58" s="176"/>
      <c r="H58" s="177">
        <v>0</v>
      </c>
      <c r="I58" s="165">
        <v>0</v>
      </c>
    </row>
    <row r="59" spans="1:9" ht="15.75" x14ac:dyDescent="0.25">
      <c r="A59" s="174" t="s">
        <v>378</v>
      </c>
      <c r="B59" s="174" t="s">
        <v>379</v>
      </c>
      <c r="C59" s="184">
        <v>500000</v>
      </c>
      <c r="D59" s="164">
        <v>0</v>
      </c>
      <c r="E59" s="176"/>
      <c r="F59" s="176"/>
      <c r="G59" s="176"/>
      <c r="H59" s="177">
        <v>0</v>
      </c>
      <c r="I59" s="165">
        <v>0</v>
      </c>
    </row>
    <row r="60" spans="1:9" ht="15.75" x14ac:dyDescent="0.25">
      <c r="A60" s="174" t="s">
        <v>380</v>
      </c>
      <c r="B60" s="174" t="s">
        <v>381</v>
      </c>
      <c r="C60" s="184">
        <v>3019868940</v>
      </c>
      <c r="D60" s="164">
        <v>0</v>
      </c>
      <c r="E60" s="176"/>
      <c r="F60" s="176"/>
      <c r="G60" s="176"/>
      <c r="H60" s="177">
        <v>0</v>
      </c>
      <c r="I60" s="165">
        <v>0</v>
      </c>
    </row>
    <row r="61" spans="1:9" ht="15.75" x14ac:dyDescent="0.25">
      <c r="A61" s="187" t="s">
        <v>382</v>
      </c>
      <c r="B61" s="174" t="s">
        <v>383</v>
      </c>
      <c r="C61" s="196">
        <v>1485000000</v>
      </c>
      <c r="D61" s="164">
        <v>97816883.159999996</v>
      </c>
      <c r="E61" s="176">
        <v>17772134.460000001</v>
      </c>
      <c r="F61" s="176">
        <v>14556219.25</v>
      </c>
      <c r="G61" s="176"/>
      <c r="H61" s="177">
        <v>130145236.87</v>
      </c>
      <c r="I61" s="165">
        <v>8.7639890148148147</v>
      </c>
    </row>
    <row r="62" spans="1:9" ht="15.75" x14ac:dyDescent="0.25">
      <c r="A62" s="187" t="s">
        <v>384</v>
      </c>
      <c r="B62" s="174" t="s">
        <v>385</v>
      </c>
      <c r="C62" s="196"/>
      <c r="D62" s="164">
        <v>0</v>
      </c>
      <c r="E62" s="176"/>
      <c r="F62" s="176"/>
      <c r="G62" s="176"/>
      <c r="H62" s="177">
        <v>0</v>
      </c>
      <c r="I62" s="165"/>
    </row>
    <row r="63" spans="1:9" ht="15.75" x14ac:dyDescent="0.25">
      <c r="A63" s="198"/>
      <c r="B63" s="199" t="s">
        <v>386</v>
      </c>
      <c r="C63" s="200">
        <v>66550000</v>
      </c>
      <c r="D63" s="201">
        <v>7020875.5299999993</v>
      </c>
      <c r="E63" s="202">
        <v>0</v>
      </c>
      <c r="F63" s="202">
        <v>0</v>
      </c>
      <c r="G63" s="202">
        <v>0</v>
      </c>
      <c r="H63" s="203">
        <v>7020875.5299999993</v>
      </c>
      <c r="I63" s="165">
        <v>10.549775401953417</v>
      </c>
    </row>
    <row r="64" spans="1:9" ht="15.75" x14ac:dyDescent="0.25">
      <c r="A64" s="187" t="s">
        <v>387</v>
      </c>
      <c r="B64" s="174" t="s">
        <v>388</v>
      </c>
      <c r="C64" s="184">
        <v>300000</v>
      </c>
      <c r="D64" s="164">
        <v>0</v>
      </c>
      <c r="E64" s="176"/>
      <c r="F64" s="176"/>
      <c r="G64" s="176"/>
      <c r="H64" s="177">
        <v>0</v>
      </c>
      <c r="I64" s="165">
        <v>0</v>
      </c>
    </row>
    <row r="65" spans="1:9" ht="15.75" x14ac:dyDescent="0.25">
      <c r="A65" s="187" t="s">
        <v>389</v>
      </c>
      <c r="B65" s="174" t="s">
        <v>390</v>
      </c>
      <c r="C65" s="184">
        <v>28750000</v>
      </c>
      <c r="D65" s="164">
        <v>0</v>
      </c>
      <c r="E65" s="176"/>
      <c r="F65" s="176"/>
      <c r="G65" s="176"/>
      <c r="H65" s="177">
        <v>0</v>
      </c>
      <c r="I65" s="165">
        <v>0</v>
      </c>
    </row>
    <row r="66" spans="1:9" ht="15.75" x14ac:dyDescent="0.25">
      <c r="A66" s="187" t="s">
        <v>391</v>
      </c>
      <c r="B66" s="174" t="s">
        <v>392</v>
      </c>
      <c r="C66" s="184">
        <v>36000000</v>
      </c>
      <c r="D66" s="164">
        <v>227800</v>
      </c>
      <c r="E66" s="176"/>
      <c r="F66" s="176"/>
      <c r="G66" s="176"/>
      <c r="H66" s="177">
        <v>227800</v>
      </c>
      <c r="I66" s="165">
        <v>0.63277777777777777</v>
      </c>
    </row>
    <row r="67" spans="1:9" ht="15.75" x14ac:dyDescent="0.25">
      <c r="A67" s="174" t="s">
        <v>143</v>
      </c>
      <c r="B67" s="174" t="s">
        <v>393</v>
      </c>
      <c r="C67" s="196"/>
      <c r="D67" s="164">
        <v>6793075.5299999993</v>
      </c>
      <c r="E67" s="176"/>
      <c r="F67" s="176"/>
      <c r="G67" s="176"/>
      <c r="H67" s="177">
        <v>6793075.5299999993</v>
      </c>
      <c r="I67" s="165"/>
    </row>
    <row r="68" spans="1:9" ht="15.75" x14ac:dyDescent="0.25">
      <c r="A68" s="174" t="s">
        <v>147</v>
      </c>
      <c r="B68" s="174" t="s">
        <v>394</v>
      </c>
      <c r="C68" s="184">
        <v>1500000</v>
      </c>
      <c r="D68" s="164">
        <v>0</v>
      </c>
      <c r="E68" s="176"/>
      <c r="F68" s="176"/>
      <c r="G68" s="176"/>
      <c r="H68" s="177">
        <v>0</v>
      </c>
      <c r="I68" s="165">
        <v>0</v>
      </c>
    </row>
    <row r="69" spans="1:9" ht="15.75" x14ac:dyDescent="0.25">
      <c r="A69" s="204"/>
      <c r="B69" s="189" t="s">
        <v>395</v>
      </c>
      <c r="C69" s="205">
        <v>3321561077.9299998</v>
      </c>
      <c r="D69" s="171">
        <v>238798519.12</v>
      </c>
      <c r="E69" s="206">
        <v>92402060.290000007</v>
      </c>
      <c r="F69" s="206">
        <v>181976209.38</v>
      </c>
      <c r="G69" s="206">
        <v>87274658.729999989</v>
      </c>
      <c r="H69" s="172">
        <v>600451447.51999998</v>
      </c>
      <c r="I69" s="165">
        <v>18.077386910319948</v>
      </c>
    </row>
    <row r="70" spans="1:9" ht="15.75" x14ac:dyDescent="0.25">
      <c r="A70" s="187" t="s">
        <v>243</v>
      </c>
      <c r="B70" s="174" t="s">
        <v>396</v>
      </c>
      <c r="C70" s="175">
        <v>2200000</v>
      </c>
      <c r="D70" s="164">
        <v>400000</v>
      </c>
      <c r="E70" s="176">
        <v>100000</v>
      </c>
      <c r="F70" s="176">
        <v>450000</v>
      </c>
      <c r="G70" s="176"/>
      <c r="H70" s="177">
        <v>950000</v>
      </c>
      <c r="I70" s="165">
        <v>43.18181818181818</v>
      </c>
    </row>
    <row r="71" spans="1:9" ht="15.75" x14ac:dyDescent="0.25">
      <c r="A71" s="174" t="s">
        <v>397</v>
      </c>
      <c r="B71" s="174" t="s">
        <v>398</v>
      </c>
      <c r="C71" s="175">
        <v>360000</v>
      </c>
      <c r="D71" s="164">
        <v>0</v>
      </c>
      <c r="E71" s="176"/>
      <c r="F71" s="176"/>
      <c r="G71" s="176"/>
      <c r="H71" s="177">
        <v>0</v>
      </c>
      <c r="I71" s="165">
        <v>0</v>
      </c>
    </row>
    <row r="72" spans="1:9" ht="15.75" x14ac:dyDescent="0.25">
      <c r="A72" s="174" t="s">
        <v>399</v>
      </c>
      <c r="B72" s="174" t="s">
        <v>400</v>
      </c>
      <c r="C72" s="184">
        <v>2000000</v>
      </c>
      <c r="D72" s="164">
        <v>0</v>
      </c>
      <c r="E72" s="176"/>
      <c r="F72" s="176"/>
      <c r="G72" s="176"/>
      <c r="H72" s="177">
        <v>0</v>
      </c>
      <c r="I72" s="165">
        <v>0</v>
      </c>
    </row>
    <row r="73" spans="1:9" ht="15.75" x14ac:dyDescent="0.25">
      <c r="A73" s="174" t="s">
        <v>401</v>
      </c>
      <c r="B73" s="185" t="s">
        <v>196</v>
      </c>
      <c r="C73" s="188">
        <v>200000</v>
      </c>
      <c r="D73" s="164">
        <v>0</v>
      </c>
      <c r="E73" s="186"/>
      <c r="F73" s="186"/>
      <c r="G73" s="186"/>
      <c r="H73" s="177">
        <v>0</v>
      </c>
      <c r="I73" s="165">
        <v>0</v>
      </c>
    </row>
    <row r="74" spans="1:9" ht="15.75" x14ac:dyDescent="0.25">
      <c r="A74" s="174" t="s">
        <v>402</v>
      </c>
      <c r="B74" s="174" t="s">
        <v>214</v>
      </c>
      <c r="C74" s="184">
        <v>468000000</v>
      </c>
      <c r="D74" s="164">
        <v>63935439.870000005</v>
      </c>
      <c r="E74" s="176">
        <v>60738549.740000002</v>
      </c>
      <c r="F74" s="176">
        <v>144328385.25</v>
      </c>
      <c r="G74" s="176">
        <v>61564307.729999997</v>
      </c>
      <c r="H74" s="177">
        <v>330566682.59000003</v>
      </c>
      <c r="I74" s="165">
        <v>70.633906536324787</v>
      </c>
    </row>
    <row r="75" spans="1:9" ht="15.75" x14ac:dyDescent="0.25">
      <c r="A75" s="174" t="s">
        <v>403</v>
      </c>
      <c r="B75" s="174" t="s">
        <v>404</v>
      </c>
      <c r="C75" s="196">
        <v>298500000</v>
      </c>
      <c r="D75" s="164">
        <v>48455749</v>
      </c>
      <c r="E75" s="176"/>
      <c r="F75" s="176"/>
      <c r="G75" s="176">
        <v>5862980</v>
      </c>
      <c r="H75" s="177">
        <v>54318729</v>
      </c>
      <c r="I75" s="165">
        <v>18.197229145728642</v>
      </c>
    </row>
    <row r="76" spans="1:9" ht="15.75" x14ac:dyDescent="0.25">
      <c r="A76" s="174" t="s">
        <v>405</v>
      </c>
      <c r="B76" s="174" t="s">
        <v>406</v>
      </c>
      <c r="C76" s="175">
        <v>642676376</v>
      </c>
      <c r="D76" s="164">
        <v>0</v>
      </c>
      <c r="E76" s="176"/>
      <c r="F76" s="176"/>
      <c r="G76" s="176"/>
      <c r="H76" s="177">
        <v>0</v>
      </c>
      <c r="I76" s="165">
        <v>0</v>
      </c>
    </row>
    <row r="77" spans="1:9" ht="15.75" x14ac:dyDescent="0.25">
      <c r="A77" s="174" t="s">
        <v>407</v>
      </c>
      <c r="B77" s="185" t="s">
        <v>408</v>
      </c>
      <c r="C77" s="188">
        <v>235975713</v>
      </c>
      <c r="D77" s="164">
        <v>0</v>
      </c>
      <c r="E77" s="186"/>
      <c r="F77" s="186"/>
      <c r="G77" s="186"/>
      <c r="H77" s="177">
        <v>0</v>
      </c>
      <c r="I77" s="165">
        <v>0</v>
      </c>
    </row>
    <row r="78" spans="1:9" ht="15.75" x14ac:dyDescent="0.25">
      <c r="A78" s="174" t="s">
        <v>409</v>
      </c>
      <c r="B78" s="174" t="s">
        <v>410</v>
      </c>
      <c r="C78" s="184">
        <v>251984856</v>
      </c>
      <c r="D78" s="164">
        <v>0</v>
      </c>
      <c r="E78" s="176"/>
      <c r="F78" s="176"/>
      <c r="G78" s="176"/>
      <c r="H78" s="177">
        <v>0</v>
      </c>
      <c r="I78" s="165">
        <v>0</v>
      </c>
    </row>
    <row r="79" spans="1:9" ht="15.75" x14ac:dyDescent="0.25">
      <c r="A79" s="174" t="s">
        <v>411</v>
      </c>
      <c r="B79" s="174" t="s">
        <v>200</v>
      </c>
      <c r="C79" s="196">
        <v>51370000</v>
      </c>
      <c r="D79" s="164">
        <v>27945780</v>
      </c>
      <c r="E79" s="176">
        <v>8775875.5500000007</v>
      </c>
      <c r="F79" s="176">
        <v>3446011.13</v>
      </c>
      <c r="G79" s="176"/>
      <c r="H79" s="177">
        <v>40167666.68</v>
      </c>
      <c r="I79" s="165">
        <v>78.192849289468555</v>
      </c>
    </row>
    <row r="80" spans="1:9" ht="15.75" x14ac:dyDescent="0.25">
      <c r="A80" s="174" t="s">
        <v>412</v>
      </c>
      <c r="B80" s="174" t="s">
        <v>413</v>
      </c>
      <c r="C80" s="184">
        <v>117416500</v>
      </c>
      <c r="D80" s="164">
        <v>32426757.75</v>
      </c>
      <c r="E80" s="176">
        <v>5921079</v>
      </c>
      <c r="F80" s="176"/>
      <c r="G80" s="176"/>
      <c r="H80" s="177">
        <v>38347836.75</v>
      </c>
      <c r="I80" s="165">
        <v>32.659666017978736</v>
      </c>
    </row>
    <row r="81" spans="1:9" ht="15.75" x14ac:dyDescent="0.25">
      <c r="A81" s="174" t="s">
        <v>211</v>
      </c>
      <c r="B81" s="174" t="s">
        <v>212</v>
      </c>
      <c r="C81" s="196">
        <v>4000000</v>
      </c>
      <c r="D81" s="164">
        <v>0</v>
      </c>
      <c r="E81" s="176"/>
      <c r="F81" s="176"/>
      <c r="G81" s="176"/>
      <c r="H81" s="177">
        <v>0</v>
      </c>
      <c r="I81" s="165">
        <v>0</v>
      </c>
    </row>
    <row r="82" spans="1:9" ht="15.75" x14ac:dyDescent="0.25">
      <c r="A82" s="174" t="s">
        <v>414</v>
      </c>
      <c r="B82" s="174" t="s">
        <v>415</v>
      </c>
      <c r="C82" s="184">
        <v>186500000</v>
      </c>
      <c r="D82" s="164">
        <v>112000</v>
      </c>
      <c r="E82" s="176">
        <v>30000</v>
      </c>
      <c r="F82" s="176">
        <v>32000</v>
      </c>
      <c r="G82" s="176">
        <v>35000</v>
      </c>
      <c r="H82" s="177">
        <v>209000</v>
      </c>
      <c r="I82" s="165">
        <v>0.11206434316353887</v>
      </c>
    </row>
    <row r="83" spans="1:9" ht="15.75" x14ac:dyDescent="0.25">
      <c r="A83" s="174" t="s">
        <v>416</v>
      </c>
      <c r="B83" s="174" t="s">
        <v>216</v>
      </c>
      <c r="C83" s="196">
        <v>28000000</v>
      </c>
      <c r="D83" s="164">
        <v>0</v>
      </c>
      <c r="E83" s="176"/>
      <c r="F83" s="176"/>
      <c r="G83" s="176">
        <v>150000</v>
      </c>
      <c r="H83" s="177">
        <v>150000</v>
      </c>
      <c r="I83" s="165">
        <v>0.5357142857142857</v>
      </c>
    </row>
    <row r="84" spans="1:9" ht="15.75" x14ac:dyDescent="0.25">
      <c r="A84" s="174" t="s">
        <v>417</v>
      </c>
      <c r="B84" s="174" t="s">
        <v>418</v>
      </c>
      <c r="C84" s="184"/>
      <c r="D84" s="164">
        <v>120000</v>
      </c>
      <c r="E84" s="176">
        <v>100000</v>
      </c>
      <c r="F84" s="176"/>
      <c r="G84" s="176"/>
      <c r="H84" s="177">
        <v>220000</v>
      </c>
      <c r="I84" s="165"/>
    </row>
    <row r="85" spans="1:9" ht="15.75" x14ac:dyDescent="0.25">
      <c r="A85" s="174" t="s">
        <v>419</v>
      </c>
      <c r="B85" s="185" t="s">
        <v>420</v>
      </c>
      <c r="C85" s="188">
        <v>100000000</v>
      </c>
      <c r="D85" s="164">
        <v>0</v>
      </c>
      <c r="E85" s="186"/>
      <c r="F85" s="186"/>
      <c r="G85" s="186"/>
      <c r="H85" s="177">
        <v>0</v>
      </c>
      <c r="I85" s="165">
        <v>0</v>
      </c>
    </row>
    <row r="86" spans="1:9" ht="15.75" x14ac:dyDescent="0.25">
      <c r="A86" s="174" t="s">
        <v>421</v>
      </c>
      <c r="B86" s="174" t="s">
        <v>422</v>
      </c>
      <c r="C86" s="196"/>
      <c r="D86" s="164">
        <v>0</v>
      </c>
      <c r="E86" s="176"/>
      <c r="F86" s="176"/>
      <c r="G86" s="176"/>
      <c r="H86" s="177">
        <v>0</v>
      </c>
      <c r="I86" s="165"/>
    </row>
    <row r="87" spans="1:9" ht="15.75" x14ac:dyDescent="0.25">
      <c r="A87" s="174" t="s">
        <v>412</v>
      </c>
      <c r="B87" s="174" t="s">
        <v>423</v>
      </c>
      <c r="C87" s="184">
        <v>35000000</v>
      </c>
      <c r="D87" s="164">
        <v>8550762.5</v>
      </c>
      <c r="E87" s="176">
        <v>1789110</v>
      </c>
      <c r="F87" s="176"/>
      <c r="G87" s="176"/>
      <c r="H87" s="177">
        <v>10339872.5</v>
      </c>
      <c r="I87" s="165">
        <v>29.542492857142857</v>
      </c>
    </row>
    <row r="88" spans="1:9" ht="15.75" x14ac:dyDescent="0.25">
      <c r="A88" s="207" t="s">
        <v>424</v>
      </c>
      <c r="B88" s="207" t="s">
        <v>425</v>
      </c>
      <c r="C88" s="208">
        <v>46000000</v>
      </c>
      <c r="D88" s="164">
        <v>3840500</v>
      </c>
      <c r="E88" s="176"/>
      <c r="F88" s="176"/>
      <c r="G88" s="176"/>
      <c r="H88" s="177">
        <v>3840500</v>
      </c>
      <c r="I88" s="165">
        <v>8.3489130434782606</v>
      </c>
    </row>
    <row r="89" spans="1:9" ht="15.75" x14ac:dyDescent="0.25">
      <c r="A89" s="174" t="s">
        <v>426</v>
      </c>
      <c r="B89" s="174" t="s">
        <v>427</v>
      </c>
      <c r="C89" s="209">
        <v>422700000</v>
      </c>
      <c r="D89" s="164">
        <v>0</v>
      </c>
      <c r="E89" s="176"/>
      <c r="F89" s="176"/>
      <c r="G89" s="176"/>
      <c r="H89" s="177">
        <v>0</v>
      </c>
      <c r="I89" s="165">
        <v>0</v>
      </c>
    </row>
    <row r="90" spans="1:9" ht="15.75" x14ac:dyDescent="0.25">
      <c r="A90" s="183" t="s">
        <v>179</v>
      </c>
      <c r="B90" s="183" t="s">
        <v>428</v>
      </c>
      <c r="C90" s="210"/>
      <c r="D90" s="164">
        <v>0</v>
      </c>
      <c r="E90" s="176"/>
      <c r="F90" s="176"/>
      <c r="G90" s="176"/>
      <c r="H90" s="177">
        <v>0</v>
      </c>
      <c r="I90" s="165"/>
    </row>
    <row r="91" spans="1:9" ht="15.75" x14ac:dyDescent="0.25">
      <c r="A91" s="174" t="s">
        <v>429</v>
      </c>
      <c r="B91" s="174" t="s">
        <v>430</v>
      </c>
      <c r="C91" s="184">
        <v>200000000</v>
      </c>
      <c r="D91" s="164">
        <v>0</v>
      </c>
      <c r="E91" s="176"/>
      <c r="F91" s="176"/>
      <c r="G91" s="176"/>
      <c r="H91" s="177">
        <v>0</v>
      </c>
      <c r="I91" s="165">
        <v>0</v>
      </c>
    </row>
    <row r="92" spans="1:9" ht="15.75" x14ac:dyDescent="0.25">
      <c r="A92" s="174" t="s">
        <v>429</v>
      </c>
      <c r="B92" s="174" t="s">
        <v>431</v>
      </c>
      <c r="C92" s="184"/>
      <c r="D92" s="164">
        <v>0</v>
      </c>
      <c r="E92" s="176"/>
      <c r="F92" s="176"/>
      <c r="G92" s="176"/>
      <c r="H92" s="177">
        <v>0</v>
      </c>
      <c r="I92" s="165"/>
    </row>
    <row r="93" spans="1:9" ht="15.75" x14ac:dyDescent="0.25">
      <c r="A93" s="211" t="s">
        <v>432</v>
      </c>
      <c r="B93" s="174" t="s">
        <v>433</v>
      </c>
      <c r="C93" s="184"/>
      <c r="D93" s="164">
        <v>0</v>
      </c>
      <c r="E93" s="176"/>
      <c r="F93" s="176"/>
      <c r="G93" s="176"/>
      <c r="H93" s="177">
        <v>0</v>
      </c>
      <c r="I93" s="165"/>
    </row>
    <row r="94" spans="1:9" ht="15.75" x14ac:dyDescent="0.25">
      <c r="A94" s="174" t="s">
        <v>434</v>
      </c>
      <c r="B94" s="174" t="s">
        <v>435</v>
      </c>
      <c r="C94" s="184">
        <v>200975000</v>
      </c>
      <c r="D94" s="164">
        <v>49994930</v>
      </c>
      <c r="E94" s="176">
        <v>14495446</v>
      </c>
      <c r="F94" s="176">
        <v>33419813</v>
      </c>
      <c r="G94" s="176">
        <v>19502371</v>
      </c>
      <c r="H94" s="177">
        <v>117412560</v>
      </c>
      <c r="I94" s="165">
        <v>58.421475307874111</v>
      </c>
    </row>
    <row r="95" spans="1:9" ht="15.75" x14ac:dyDescent="0.25">
      <c r="A95" s="174" t="s">
        <v>436</v>
      </c>
      <c r="B95" s="185" t="s">
        <v>437</v>
      </c>
      <c r="C95" s="188">
        <v>3456400</v>
      </c>
      <c r="D95" s="164">
        <v>1274000</v>
      </c>
      <c r="E95" s="186"/>
      <c r="F95" s="186"/>
      <c r="G95" s="186"/>
      <c r="H95" s="177">
        <v>1274000</v>
      </c>
      <c r="I95" s="165">
        <v>36.85915981946534</v>
      </c>
    </row>
    <row r="96" spans="1:9" ht="15.75" x14ac:dyDescent="0.25">
      <c r="A96" s="174" t="s">
        <v>438</v>
      </c>
      <c r="B96" s="174" t="s">
        <v>439</v>
      </c>
      <c r="C96" s="184">
        <v>4000000</v>
      </c>
      <c r="D96" s="164">
        <v>1742600</v>
      </c>
      <c r="E96" s="176">
        <v>452000</v>
      </c>
      <c r="F96" s="176">
        <v>300000</v>
      </c>
      <c r="G96" s="176">
        <v>160000</v>
      </c>
      <c r="H96" s="177">
        <v>2654600</v>
      </c>
      <c r="I96" s="165">
        <v>66.364999999999995</v>
      </c>
    </row>
    <row r="97" spans="1:9" ht="15.75" x14ac:dyDescent="0.25">
      <c r="A97" s="174" t="s">
        <v>440</v>
      </c>
      <c r="B97" s="174" t="s">
        <v>441</v>
      </c>
      <c r="C97" s="184"/>
      <c r="D97" s="164">
        <v>0</v>
      </c>
      <c r="E97" s="176"/>
      <c r="F97" s="176"/>
      <c r="G97" s="176"/>
      <c r="H97" s="177">
        <v>0</v>
      </c>
      <c r="I97" s="165"/>
    </row>
    <row r="98" spans="1:9" ht="15.75" x14ac:dyDescent="0.25">
      <c r="A98" s="174" t="s">
        <v>442</v>
      </c>
      <c r="B98" s="185" t="s">
        <v>443</v>
      </c>
      <c r="C98" s="188"/>
      <c r="D98" s="164">
        <v>0</v>
      </c>
      <c r="E98" s="186"/>
      <c r="F98" s="186"/>
      <c r="G98" s="186"/>
      <c r="H98" s="177">
        <v>0</v>
      </c>
      <c r="I98" s="165"/>
    </row>
    <row r="99" spans="1:9" ht="15.75" x14ac:dyDescent="0.25">
      <c r="A99" s="174" t="s">
        <v>444</v>
      </c>
      <c r="B99" s="174" t="s">
        <v>445</v>
      </c>
      <c r="C99" s="184">
        <v>20246234</v>
      </c>
      <c r="D99" s="164">
        <v>0</v>
      </c>
      <c r="E99" s="176"/>
      <c r="F99" s="176"/>
      <c r="G99" s="176"/>
      <c r="H99" s="177">
        <v>0</v>
      </c>
      <c r="I99" s="212">
        <v>0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workbookViewId="0">
      <selection activeCell="G11" sqref="G11"/>
    </sheetView>
  </sheetViews>
  <sheetFormatPr defaultRowHeight="15" x14ac:dyDescent="0.25"/>
  <cols>
    <col min="1" max="1" width="15.7109375" customWidth="1"/>
    <col min="2" max="2" width="24.5703125" customWidth="1"/>
    <col min="3" max="4" width="14.85546875" customWidth="1"/>
    <col min="5" max="5" width="17.28515625" customWidth="1"/>
    <col min="6" max="6" width="17" customWidth="1"/>
    <col min="7" max="7" width="16.42578125" customWidth="1"/>
    <col min="8" max="8" width="19.85546875" customWidth="1"/>
    <col min="9" max="9" width="7.7109375" customWidth="1"/>
  </cols>
  <sheetData>
    <row r="1" spans="1:9" ht="15.75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</row>
    <row r="2" spans="1:9" ht="15.75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</row>
    <row r="3" spans="1:9" ht="16.5" thickBot="1" x14ac:dyDescent="0.3">
      <c r="A3" s="61" t="s">
        <v>2</v>
      </c>
      <c r="B3" s="61"/>
      <c r="C3" s="61"/>
      <c r="D3" s="61"/>
      <c r="E3" s="61"/>
      <c r="F3" s="61"/>
      <c r="G3" s="61"/>
      <c r="H3" s="61"/>
      <c r="I3" s="133"/>
    </row>
    <row r="4" spans="1:9" ht="15.75" thickBot="1" x14ac:dyDescent="0.3">
      <c r="A4" s="1"/>
      <c r="B4" s="1"/>
      <c r="C4" s="2">
        <v>2019</v>
      </c>
      <c r="D4" s="6" t="s">
        <v>4</v>
      </c>
      <c r="E4" s="62" t="s">
        <v>3</v>
      </c>
      <c r="F4" s="62"/>
      <c r="G4" s="62"/>
      <c r="H4" s="2" t="s">
        <v>4</v>
      </c>
      <c r="I4" s="3" t="s">
        <v>5</v>
      </c>
    </row>
    <row r="5" spans="1:9" ht="25.5" x14ac:dyDescent="0.25">
      <c r="A5" s="4" t="s">
        <v>6</v>
      </c>
      <c r="B5" s="5" t="s">
        <v>7</v>
      </c>
      <c r="C5" s="6"/>
      <c r="D5" s="9" t="s">
        <v>290</v>
      </c>
      <c r="E5" s="2" t="s">
        <v>8</v>
      </c>
      <c r="F5" s="2" t="s">
        <v>9</v>
      </c>
      <c r="G5" s="2" t="s">
        <v>10</v>
      </c>
      <c r="H5" s="2" t="s">
        <v>11</v>
      </c>
      <c r="I5" s="1" t="s">
        <v>12</v>
      </c>
    </row>
    <row r="6" spans="1:9" ht="25.5" x14ac:dyDescent="0.25">
      <c r="A6" s="7">
        <v>1</v>
      </c>
      <c r="B6" s="8" t="s">
        <v>13</v>
      </c>
      <c r="C6" s="9" t="s">
        <v>14</v>
      </c>
      <c r="D6" s="132">
        <v>2019</v>
      </c>
      <c r="E6" s="2">
        <v>2019</v>
      </c>
      <c r="F6" s="2">
        <v>2019</v>
      </c>
      <c r="G6" s="2">
        <v>2019</v>
      </c>
      <c r="H6" s="2">
        <v>2019</v>
      </c>
      <c r="I6" s="1" t="s">
        <v>15</v>
      </c>
    </row>
    <row r="7" spans="1:9" x14ac:dyDescent="0.25">
      <c r="C7" s="10"/>
      <c r="D7" s="131" t="s">
        <v>16</v>
      </c>
      <c r="E7" s="11" t="s">
        <v>16</v>
      </c>
      <c r="F7" s="11" t="s">
        <v>16</v>
      </c>
      <c r="G7" s="11" t="s">
        <v>16</v>
      </c>
      <c r="H7" s="11" t="s">
        <v>16</v>
      </c>
      <c r="I7" s="1"/>
    </row>
    <row r="8" spans="1:9" x14ac:dyDescent="0.25">
      <c r="A8" s="12" t="s">
        <v>17</v>
      </c>
      <c r="B8" s="13" t="s">
        <v>18</v>
      </c>
      <c r="C8" s="10">
        <v>42999999.999999993</v>
      </c>
      <c r="D8" s="10">
        <v>10227943.449999999</v>
      </c>
      <c r="E8" s="14">
        <v>3421445.8</v>
      </c>
      <c r="F8" s="15">
        <v>3421445.8</v>
      </c>
      <c r="G8" s="15">
        <v>3421445.8</v>
      </c>
      <c r="H8" s="16">
        <v>20492280.850000001</v>
      </c>
      <c r="I8" s="17">
        <v>47.656467093023267</v>
      </c>
    </row>
    <row r="9" spans="1:9" x14ac:dyDescent="0.25">
      <c r="A9" s="12" t="s">
        <v>19</v>
      </c>
      <c r="B9" s="18" t="s">
        <v>20</v>
      </c>
      <c r="C9" s="10">
        <v>1163275091</v>
      </c>
      <c r="D9" s="10">
        <v>261672498.15000004</v>
      </c>
      <c r="E9" s="19">
        <v>86850791.199999988</v>
      </c>
      <c r="F9" s="19">
        <v>87815179.220000014</v>
      </c>
      <c r="G9" s="19">
        <v>84356744.530000016</v>
      </c>
      <c r="H9" s="16">
        <v>520695213.10000008</v>
      </c>
      <c r="I9" s="17">
        <v>44.761141808030004</v>
      </c>
    </row>
    <row r="10" spans="1:9" x14ac:dyDescent="0.25">
      <c r="A10" s="12" t="s">
        <v>21</v>
      </c>
      <c r="B10" s="18" t="s">
        <v>22</v>
      </c>
      <c r="C10" s="10">
        <v>21542734.5</v>
      </c>
      <c r="D10" s="10">
        <v>2774044.18</v>
      </c>
      <c r="E10" s="15">
        <v>907065.6</v>
      </c>
      <c r="F10" s="15">
        <v>907065.6</v>
      </c>
      <c r="G10" s="15">
        <v>907065.6</v>
      </c>
      <c r="H10" s="16">
        <v>5495240.9799999995</v>
      </c>
      <c r="I10" s="17">
        <v>25.508558256613149</v>
      </c>
    </row>
    <row r="11" spans="1:9" ht="26.25" x14ac:dyDescent="0.25">
      <c r="A11" s="12" t="s">
        <v>23</v>
      </c>
      <c r="B11" s="18" t="s">
        <v>24</v>
      </c>
      <c r="C11" s="10"/>
      <c r="D11" s="10">
        <v>0</v>
      </c>
      <c r="E11" s="19"/>
      <c r="F11" s="20"/>
      <c r="G11" s="20"/>
      <c r="H11" s="16">
        <v>0</v>
      </c>
      <c r="I11" s="17" t="e">
        <v>#DIV/0!</v>
      </c>
    </row>
    <row r="12" spans="1:9" x14ac:dyDescent="0.25">
      <c r="A12" s="12" t="s">
        <v>25</v>
      </c>
      <c r="B12" s="18" t="s">
        <v>26</v>
      </c>
      <c r="C12" s="10"/>
      <c r="D12" s="10">
        <v>0</v>
      </c>
      <c r="E12" s="19"/>
      <c r="F12" s="20"/>
      <c r="G12" s="20"/>
      <c r="H12" s="16">
        <v>0</v>
      </c>
      <c r="I12" s="17" t="e">
        <v>#DIV/0!</v>
      </c>
    </row>
    <row r="13" spans="1:9" ht="26.25" x14ac:dyDescent="0.25">
      <c r="A13" s="12" t="s">
        <v>27</v>
      </c>
      <c r="B13" s="18" t="s">
        <v>28</v>
      </c>
      <c r="C13" s="10"/>
      <c r="D13" s="10">
        <v>0</v>
      </c>
      <c r="E13" s="19"/>
      <c r="F13" s="20"/>
      <c r="G13" s="20"/>
      <c r="H13" s="16">
        <v>0</v>
      </c>
      <c r="I13" s="17" t="e">
        <v>#DIV/0!</v>
      </c>
    </row>
    <row r="14" spans="1:9" ht="26.25" x14ac:dyDescent="0.25">
      <c r="A14" s="12" t="s">
        <v>29</v>
      </c>
      <c r="B14" s="18" t="s">
        <v>30</v>
      </c>
      <c r="C14" s="10"/>
      <c r="D14" s="10">
        <v>0</v>
      </c>
      <c r="E14" s="20"/>
      <c r="F14" s="20"/>
      <c r="G14" s="20"/>
      <c r="H14" s="16">
        <v>0</v>
      </c>
      <c r="I14" s="17" t="e">
        <v>#DIV/0!</v>
      </c>
    </row>
    <row r="15" spans="1:9" x14ac:dyDescent="0.25">
      <c r="A15" s="12" t="s">
        <v>31</v>
      </c>
      <c r="B15" s="18" t="s">
        <v>32</v>
      </c>
      <c r="C15" s="10">
        <v>24108143.955000002</v>
      </c>
      <c r="D15" s="10">
        <v>3611090.46</v>
      </c>
      <c r="E15" s="15">
        <v>1229382.8</v>
      </c>
      <c r="F15" s="15">
        <v>1167566.69</v>
      </c>
      <c r="G15" s="15">
        <v>1167566.69</v>
      </c>
      <c r="H15" s="16">
        <v>7175606.6399999987</v>
      </c>
      <c r="I15" s="17">
        <v>29.764243375159481</v>
      </c>
    </row>
    <row r="16" spans="1:9" x14ac:dyDescent="0.25">
      <c r="A16" s="12" t="s">
        <v>33</v>
      </c>
      <c r="B16" s="18" t="s">
        <v>34</v>
      </c>
      <c r="C16" s="10">
        <v>120834506</v>
      </c>
      <c r="D16" s="10">
        <v>9839082.040000001</v>
      </c>
      <c r="E16" s="15">
        <v>3203160.68</v>
      </c>
      <c r="F16" s="15">
        <v>3203160.68</v>
      </c>
      <c r="G16" s="15">
        <v>3203160.68</v>
      </c>
      <c r="H16" s="16">
        <v>19448564.080000002</v>
      </c>
      <c r="I16" s="17">
        <v>16.095207175341123</v>
      </c>
    </row>
    <row r="17" spans="1:9" ht="26.25" x14ac:dyDescent="0.25">
      <c r="A17" s="21" t="s">
        <v>35</v>
      </c>
      <c r="B17" s="18" t="s">
        <v>36</v>
      </c>
      <c r="C17" s="10">
        <v>10811186</v>
      </c>
      <c r="D17" s="10">
        <v>2474857.19</v>
      </c>
      <c r="E17" s="15">
        <v>829243.67</v>
      </c>
      <c r="F17" s="15">
        <v>829243.67</v>
      </c>
      <c r="G17" s="15">
        <v>829243.67</v>
      </c>
      <c r="H17" s="16">
        <v>4962588.2</v>
      </c>
      <c r="I17" s="17">
        <v>45.90234780901929</v>
      </c>
    </row>
    <row r="18" spans="1:9" x14ac:dyDescent="0.25">
      <c r="A18" s="12" t="s">
        <v>37</v>
      </c>
      <c r="B18" s="18" t="s">
        <v>38</v>
      </c>
      <c r="C18" s="10">
        <v>358973849</v>
      </c>
      <c r="D18" s="10">
        <v>54535189.980000004</v>
      </c>
      <c r="E18" s="15">
        <v>26824787.57</v>
      </c>
      <c r="F18" s="15">
        <v>26705240.75</v>
      </c>
      <c r="G18" s="15">
        <v>24599785.879999999</v>
      </c>
      <c r="H18" s="16">
        <v>132665004.18000001</v>
      </c>
      <c r="I18" s="17">
        <v>36.956732238174823</v>
      </c>
    </row>
    <row r="19" spans="1:9" x14ac:dyDescent="0.25">
      <c r="A19" s="12" t="s">
        <v>39</v>
      </c>
      <c r="B19" s="18" t="s">
        <v>40</v>
      </c>
      <c r="C19" s="10">
        <v>14065403.52</v>
      </c>
      <c r="D19" s="10">
        <v>3467493.93</v>
      </c>
      <c r="E19" s="15">
        <v>1155831.31</v>
      </c>
      <c r="F19" s="15">
        <v>1159981.92</v>
      </c>
      <c r="G19" s="15">
        <v>1159981.92</v>
      </c>
      <c r="H19" s="16">
        <v>6943289.0800000001</v>
      </c>
      <c r="I19" s="17">
        <v>49.364307750766905</v>
      </c>
    </row>
    <row r="20" spans="1:9" x14ac:dyDescent="0.25">
      <c r="A20" s="12" t="s">
        <v>41</v>
      </c>
      <c r="B20" s="18" t="s">
        <v>42</v>
      </c>
      <c r="C20" s="10">
        <v>16424015</v>
      </c>
      <c r="D20" s="10">
        <v>5027394.3000000007</v>
      </c>
      <c r="E20" s="15">
        <v>1730279.97</v>
      </c>
      <c r="F20" s="15">
        <v>1648478.37</v>
      </c>
      <c r="G20" s="15">
        <v>1247522.74</v>
      </c>
      <c r="H20" s="16">
        <v>9653675.3800000008</v>
      </c>
      <c r="I20" s="17">
        <v>58.777804209263088</v>
      </c>
    </row>
    <row r="21" spans="1:9" x14ac:dyDescent="0.25">
      <c r="A21" s="12" t="s">
        <v>43</v>
      </c>
      <c r="B21" s="22" t="s">
        <v>44</v>
      </c>
      <c r="C21" s="10">
        <v>2746127</v>
      </c>
      <c r="D21" s="10">
        <v>665548.22</v>
      </c>
      <c r="E21" s="15">
        <v>290804.07</v>
      </c>
      <c r="F21" s="15">
        <v>223373.81</v>
      </c>
      <c r="G21" s="15">
        <v>223373.81</v>
      </c>
      <c r="H21" s="16">
        <v>1403099.9100000001</v>
      </c>
      <c r="I21" s="17">
        <v>51.093773521763566</v>
      </c>
    </row>
    <row r="22" spans="1:9" x14ac:dyDescent="0.25">
      <c r="A22" s="12" t="s">
        <v>45</v>
      </c>
      <c r="B22" s="23" t="s">
        <v>46</v>
      </c>
      <c r="C22" s="10">
        <v>616706939</v>
      </c>
      <c r="D22" s="10">
        <v>207626291.31999999</v>
      </c>
      <c r="E22" s="15">
        <v>68314060.810000002</v>
      </c>
      <c r="F22" s="19">
        <v>66843531.940000005</v>
      </c>
      <c r="G22" s="19">
        <v>11110665.41</v>
      </c>
      <c r="H22" s="16">
        <v>353894549.48000002</v>
      </c>
      <c r="I22" s="17">
        <v>57.38455773723669</v>
      </c>
    </row>
    <row r="23" spans="1:9" x14ac:dyDescent="0.25">
      <c r="A23" s="21" t="s">
        <v>47</v>
      </c>
      <c r="B23" s="18" t="s">
        <v>48</v>
      </c>
      <c r="C23" s="10"/>
      <c r="D23" s="10">
        <v>0</v>
      </c>
      <c r="E23" s="14"/>
      <c r="F23" s="20"/>
      <c r="G23" s="20"/>
      <c r="H23" s="16">
        <v>0</v>
      </c>
      <c r="I23" s="17" t="e">
        <v>#DIV/0!</v>
      </c>
    </row>
    <row r="24" spans="1:9" x14ac:dyDescent="0.25">
      <c r="A24" s="12" t="s">
        <v>49</v>
      </c>
      <c r="B24" s="18" t="s">
        <v>50</v>
      </c>
      <c r="C24" s="10"/>
      <c r="D24" s="10">
        <v>0</v>
      </c>
      <c r="E24" s="19"/>
      <c r="F24" s="20"/>
      <c r="G24" s="20"/>
      <c r="H24" s="16">
        <v>0</v>
      </c>
      <c r="I24" s="17" t="e">
        <v>#DIV/0!</v>
      </c>
    </row>
    <row r="25" spans="1:9" ht="26.25" x14ac:dyDescent="0.25">
      <c r="A25" s="12" t="s">
        <v>51</v>
      </c>
      <c r="B25" s="18" t="s">
        <v>52</v>
      </c>
      <c r="C25" s="10"/>
      <c r="D25" s="10">
        <v>19235631</v>
      </c>
      <c r="E25" s="15">
        <v>5727178.4800000004</v>
      </c>
      <c r="F25" s="15">
        <v>6048244.7999999998</v>
      </c>
      <c r="G25" s="15">
        <v>6809505.2400000002</v>
      </c>
      <c r="H25" s="16">
        <v>37820559.520000003</v>
      </c>
      <c r="I25" s="17" t="e">
        <v>#DIV/0!</v>
      </c>
    </row>
    <row r="26" spans="1:9" ht="26.25" x14ac:dyDescent="0.25">
      <c r="A26" s="12" t="s">
        <v>53</v>
      </c>
      <c r="B26" s="18" t="s">
        <v>54</v>
      </c>
      <c r="C26" s="10">
        <v>1116275949</v>
      </c>
      <c r="D26" s="10">
        <v>292882973.66000003</v>
      </c>
      <c r="E26" s="15">
        <v>97218246.680000007</v>
      </c>
      <c r="F26" s="15">
        <v>96709911.590000004</v>
      </c>
      <c r="G26" s="15">
        <v>98455700.890000001</v>
      </c>
      <c r="H26" s="16">
        <v>585266832.82000005</v>
      </c>
      <c r="I26" s="17">
        <v>52.430300352193655</v>
      </c>
    </row>
    <row r="27" spans="1:9" x14ac:dyDescent="0.25">
      <c r="A27" s="12" t="s">
        <v>55</v>
      </c>
      <c r="B27" s="18" t="s">
        <v>56</v>
      </c>
      <c r="C27" s="10">
        <v>19921959</v>
      </c>
      <c r="D27" s="10">
        <v>4295089.8100000005</v>
      </c>
      <c r="E27" s="15">
        <v>1483883.47</v>
      </c>
      <c r="F27" s="15">
        <v>1483883.47</v>
      </c>
      <c r="G27" s="15">
        <v>1483883.47</v>
      </c>
      <c r="H27" s="16">
        <v>8746740.2200000007</v>
      </c>
      <c r="I27" s="17">
        <v>43.905020685967685</v>
      </c>
    </row>
    <row r="28" spans="1:9" x14ac:dyDescent="0.25">
      <c r="A28" s="12" t="s">
        <v>57</v>
      </c>
      <c r="B28" s="18" t="s">
        <v>58</v>
      </c>
      <c r="C28" s="10"/>
      <c r="D28" s="10">
        <v>0</v>
      </c>
      <c r="E28" s="20"/>
      <c r="F28" s="20"/>
      <c r="G28" s="20"/>
      <c r="H28" s="16">
        <v>0</v>
      </c>
      <c r="I28" s="17" t="e">
        <v>#DIV/0!</v>
      </c>
    </row>
    <row r="29" spans="1:9" ht="26.25" x14ac:dyDescent="0.25">
      <c r="A29" s="12" t="s">
        <v>59</v>
      </c>
      <c r="B29" s="18" t="s">
        <v>60</v>
      </c>
      <c r="C29" s="10">
        <v>96472843.899999991</v>
      </c>
      <c r="D29" s="10">
        <v>16397397.1</v>
      </c>
      <c r="E29" s="15">
        <v>5243028.1100000003</v>
      </c>
      <c r="F29" s="15">
        <v>5065554.4800000004</v>
      </c>
      <c r="G29" s="15">
        <v>5065554.4800000004</v>
      </c>
      <c r="H29" s="16">
        <v>31771534.170000002</v>
      </c>
      <c r="I29" s="17">
        <v>32.93313733233898</v>
      </c>
    </row>
    <row r="30" spans="1:9" x14ac:dyDescent="0.25">
      <c r="A30" s="12" t="s">
        <v>61</v>
      </c>
      <c r="B30" s="18" t="s">
        <v>62</v>
      </c>
      <c r="C30" s="10"/>
      <c r="D30" s="10">
        <v>0</v>
      </c>
      <c r="E30" s="19"/>
      <c r="F30" s="20"/>
      <c r="G30" s="20"/>
      <c r="H30" s="16">
        <v>0</v>
      </c>
      <c r="I30" s="17" t="e">
        <v>#DIV/0!</v>
      </c>
    </row>
    <row r="31" spans="1:9" x14ac:dyDescent="0.25">
      <c r="A31" s="12" t="s">
        <v>63</v>
      </c>
      <c r="B31" s="18" t="s">
        <v>64</v>
      </c>
      <c r="C31" s="10">
        <v>6500000</v>
      </c>
      <c r="D31" s="10">
        <v>1265884.8900000001</v>
      </c>
      <c r="E31" s="15">
        <v>386668.63</v>
      </c>
      <c r="F31" s="15">
        <v>386668.63</v>
      </c>
      <c r="G31" s="15">
        <v>386668.63</v>
      </c>
      <c r="H31" s="16">
        <v>2425890.7799999998</v>
      </c>
      <c r="I31" s="17">
        <v>37.321396615384614</v>
      </c>
    </row>
    <row r="32" spans="1:9" ht="25.5" x14ac:dyDescent="0.25">
      <c r="A32" s="24" t="s">
        <v>65</v>
      </c>
      <c r="B32" s="25" t="s">
        <v>66</v>
      </c>
      <c r="C32" s="10">
        <v>74303543.25</v>
      </c>
      <c r="D32" s="10">
        <v>15158554.060000001</v>
      </c>
      <c r="E32" s="15">
        <v>4900849.57</v>
      </c>
      <c r="F32" s="15">
        <v>4900849.57</v>
      </c>
      <c r="G32" s="15">
        <v>4568393.84</v>
      </c>
      <c r="H32" s="16">
        <v>29528647.040000003</v>
      </c>
      <c r="I32" s="17">
        <v>39.740563839127553</v>
      </c>
    </row>
    <row r="33" spans="1:9" ht="25.5" x14ac:dyDescent="0.25">
      <c r="A33" s="24" t="s">
        <v>67</v>
      </c>
      <c r="B33" s="25" t="s">
        <v>68</v>
      </c>
      <c r="C33" s="10">
        <v>28922526</v>
      </c>
      <c r="D33" s="10">
        <v>6716972.7899999991</v>
      </c>
      <c r="E33" s="15">
        <v>2084853.65</v>
      </c>
      <c r="F33" s="15">
        <v>2135198.79</v>
      </c>
      <c r="G33" s="15">
        <v>2133574.75</v>
      </c>
      <c r="H33" s="16">
        <v>13070599.98</v>
      </c>
      <c r="I33" s="17">
        <v>45.191764993140637</v>
      </c>
    </row>
    <row r="34" spans="1:9" ht="26.25" x14ac:dyDescent="0.25">
      <c r="A34" s="12" t="s">
        <v>69</v>
      </c>
      <c r="B34" s="18" t="s">
        <v>70</v>
      </c>
      <c r="C34" s="10">
        <v>189585050</v>
      </c>
      <c r="D34" s="10">
        <v>37957071.619999997</v>
      </c>
      <c r="E34" s="15">
        <v>12536066.23</v>
      </c>
      <c r="F34" s="15">
        <v>12186333.26</v>
      </c>
      <c r="G34" s="15">
        <v>12356444.140000001</v>
      </c>
      <c r="H34" s="16">
        <v>75035915.25</v>
      </c>
      <c r="I34" s="17">
        <v>39.579025482230797</v>
      </c>
    </row>
    <row r="35" spans="1:9" x14ac:dyDescent="0.25">
      <c r="A35" s="12" t="s">
        <v>71</v>
      </c>
      <c r="B35" s="18" t="s">
        <v>72</v>
      </c>
      <c r="C35" s="10">
        <v>42059582.866519772</v>
      </c>
      <c r="D35" s="10">
        <v>9401445.0899999999</v>
      </c>
      <c r="E35" s="15">
        <v>3133815.0300011635</v>
      </c>
      <c r="F35" s="19">
        <v>3133815.0300000003</v>
      </c>
      <c r="G35" s="19">
        <v>3133815.0300000003</v>
      </c>
      <c r="H35" s="16">
        <v>18802890.180001166</v>
      </c>
      <c r="I35" s="17">
        <v>44.705365337725745</v>
      </c>
    </row>
    <row r="36" spans="1:9" x14ac:dyDescent="0.25">
      <c r="A36" s="12" t="s">
        <v>73</v>
      </c>
      <c r="B36" s="18" t="s">
        <v>74</v>
      </c>
      <c r="C36" s="10">
        <v>16293923</v>
      </c>
      <c r="D36" s="10">
        <v>5730868.8099999996</v>
      </c>
      <c r="E36" s="15">
        <v>1910593.63</v>
      </c>
      <c r="F36" s="15">
        <v>1910738.48</v>
      </c>
      <c r="G36" s="15">
        <v>1910738.48</v>
      </c>
      <c r="H36" s="16">
        <v>11462939.4</v>
      </c>
      <c r="I36" s="17">
        <v>70.351010005386669</v>
      </c>
    </row>
    <row r="37" spans="1:9" x14ac:dyDescent="0.25">
      <c r="A37" s="12" t="s">
        <v>75</v>
      </c>
      <c r="B37" s="18" t="s">
        <v>76</v>
      </c>
      <c r="C37" s="10">
        <v>151103600.90000001</v>
      </c>
      <c r="D37" s="10">
        <v>30254758.450000003</v>
      </c>
      <c r="E37" s="15">
        <v>10076586.15</v>
      </c>
      <c r="F37" s="15">
        <v>10080736.76</v>
      </c>
      <c r="G37" s="15">
        <v>10009287.93</v>
      </c>
      <c r="H37" s="16">
        <v>60421369.289999999</v>
      </c>
      <c r="I37" s="17">
        <v>39.986717014101281</v>
      </c>
    </row>
    <row r="38" spans="1:9" x14ac:dyDescent="0.25">
      <c r="A38" s="12" t="s">
        <v>77</v>
      </c>
      <c r="B38" s="18" t="s">
        <v>78</v>
      </c>
      <c r="C38" s="10">
        <v>11726715.699999999</v>
      </c>
      <c r="D38" s="10">
        <v>5794449.79</v>
      </c>
      <c r="E38" s="15">
        <v>1674516.29</v>
      </c>
      <c r="F38" s="15">
        <v>1289065.83</v>
      </c>
      <c r="G38" s="15">
        <v>1289065.83</v>
      </c>
      <c r="H38" s="16">
        <v>10047097.74</v>
      </c>
      <c r="I38" s="17">
        <v>85.676995989593237</v>
      </c>
    </row>
    <row r="39" spans="1:9" x14ac:dyDescent="0.25">
      <c r="A39" s="26"/>
      <c r="B39" s="18"/>
      <c r="C39" s="10"/>
      <c r="D39" s="29"/>
      <c r="E39" s="19"/>
      <c r="F39" s="20"/>
      <c r="G39" s="20"/>
      <c r="H39" s="16">
        <v>0</v>
      </c>
      <c r="I39" s="17" t="e">
        <v>#DIV/0!</v>
      </c>
    </row>
    <row r="40" spans="1:9" x14ac:dyDescent="0.25">
      <c r="A40" s="27"/>
      <c r="B40" s="28" t="s">
        <v>79</v>
      </c>
      <c r="C40" s="29">
        <f>SUM(C8:C39)</f>
        <v>4145653688.5915198</v>
      </c>
      <c r="D40" s="10">
        <v>1007012530.29</v>
      </c>
      <c r="E40" s="29">
        <f>SUM(E8:E39)</f>
        <v>341133139.40000117</v>
      </c>
      <c r="F40" s="29">
        <f>SUM(F8:F39)</f>
        <v>339255269.14000005</v>
      </c>
      <c r="G40" s="29">
        <f>SUM(G8:G39)</f>
        <v>279829189.44</v>
      </c>
      <c r="H40" s="16">
        <v>1967230128.2700012</v>
      </c>
      <c r="I40" s="17">
        <v>47.452833160754558</v>
      </c>
    </row>
    <row r="41" spans="1:9" x14ac:dyDescent="0.25">
      <c r="A41" s="27">
        <v>2</v>
      </c>
      <c r="B41" s="30" t="s">
        <v>80</v>
      </c>
      <c r="C41" s="10"/>
      <c r="D41" s="10"/>
      <c r="E41" s="20"/>
      <c r="F41" s="20"/>
      <c r="G41" s="20"/>
      <c r="H41" s="16">
        <v>0</v>
      </c>
      <c r="I41" s="17" t="e">
        <v>#DIV/0!</v>
      </c>
    </row>
    <row r="42" spans="1:9" x14ac:dyDescent="0.25">
      <c r="A42" s="27"/>
      <c r="B42" s="31" t="s">
        <v>81</v>
      </c>
      <c r="C42" s="10"/>
      <c r="D42" s="10"/>
      <c r="E42" s="14"/>
      <c r="F42" s="20"/>
      <c r="G42" s="20"/>
      <c r="H42" s="16">
        <v>0</v>
      </c>
      <c r="I42" s="17" t="e">
        <v>#DIV/0!</v>
      </c>
    </row>
    <row r="43" spans="1:9" ht="26.25" x14ac:dyDescent="0.25">
      <c r="A43" s="12" t="s">
        <v>82</v>
      </c>
      <c r="B43" s="18" t="s">
        <v>83</v>
      </c>
      <c r="C43" s="10">
        <v>563592947.15020001</v>
      </c>
      <c r="D43" s="10">
        <v>143825354.82999998</v>
      </c>
      <c r="E43" s="15">
        <v>47320671.560000002</v>
      </c>
      <c r="F43" s="15">
        <v>47840324.57</v>
      </c>
      <c r="G43" s="15">
        <v>46319813.979999997</v>
      </c>
      <c r="H43" s="16">
        <v>285306164.94</v>
      </c>
      <c r="I43" s="17">
        <v>50.622735146464606</v>
      </c>
    </row>
    <row r="44" spans="1:9" x14ac:dyDescent="0.25">
      <c r="A44" s="32" t="s">
        <v>84</v>
      </c>
      <c r="B44" s="18" t="s">
        <v>85</v>
      </c>
      <c r="C44" s="10">
        <v>1154976535.04</v>
      </c>
      <c r="D44" s="10">
        <v>262714634.49000001</v>
      </c>
      <c r="E44" s="15">
        <v>87479804.390000001</v>
      </c>
      <c r="F44" s="15">
        <v>87601458.319999993</v>
      </c>
      <c r="G44" s="15">
        <v>86870668.870000005</v>
      </c>
      <c r="H44" s="16">
        <v>524666566.06999999</v>
      </c>
      <c r="I44" s="17">
        <v>45.426599602028226</v>
      </c>
    </row>
    <row r="45" spans="1:9" x14ac:dyDescent="0.25">
      <c r="A45" s="33" t="s">
        <v>86</v>
      </c>
      <c r="B45" s="18" t="s">
        <v>87</v>
      </c>
      <c r="C45" s="10">
        <v>0</v>
      </c>
      <c r="D45" s="10">
        <v>12256780.689999999</v>
      </c>
      <c r="E45" s="15">
        <v>3998928.44</v>
      </c>
      <c r="F45" s="15">
        <v>3782151.51</v>
      </c>
      <c r="G45" s="15">
        <v>3788403.11</v>
      </c>
      <c r="H45" s="16">
        <v>23826263.75</v>
      </c>
      <c r="I45" s="17" t="e">
        <v>#DIV/0!</v>
      </c>
    </row>
    <row r="46" spans="1:9" ht="26.25" x14ac:dyDescent="0.25">
      <c r="A46" s="12" t="s">
        <v>88</v>
      </c>
      <c r="B46" s="18" t="s">
        <v>89</v>
      </c>
      <c r="C46" s="10">
        <v>135921387.23000002</v>
      </c>
      <c r="D46" s="10">
        <v>28844441.66</v>
      </c>
      <c r="E46" s="15">
        <v>9508645.4499999993</v>
      </c>
      <c r="F46" s="15">
        <v>9508645.4499999993</v>
      </c>
      <c r="G46" s="15">
        <v>9460572.1300000008</v>
      </c>
      <c r="H46" s="16">
        <v>57322304.690000005</v>
      </c>
      <c r="I46" s="17">
        <v>42.17313099740646</v>
      </c>
    </row>
    <row r="47" spans="1:9" ht="26.25" x14ac:dyDescent="0.25">
      <c r="A47" s="12" t="s">
        <v>90</v>
      </c>
      <c r="B47" s="18" t="s">
        <v>91</v>
      </c>
      <c r="C47" s="10">
        <v>210000000</v>
      </c>
      <c r="D47" s="10">
        <v>37950730.359999999</v>
      </c>
      <c r="E47" s="15">
        <v>12159918.119999999</v>
      </c>
      <c r="F47" s="15">
        <v>12159918.119999999</v>
      </c>
      <c r="G47" s="15">
        <v>12211628.5</v>
      </c>
      <c r="H47" s="16">
        <v>74482195.099999994</v>
      </c>
      <c r="I47" s="17">
        <v>35.467711952380952</v>
      </c>
    </row>
    <row r="48" spans="1:9" x14ac:dyDescent="0.25">
      <c r="A48" s="12" t="s">
        <v>92</v>
      </c>
      <c r="B48" s="18" t="s">
        <v>93</v>
      </c>
      <c r="C48" s="10">
        <v>41272924</v>
      </c>
      <c r="D48" s="10">
        <v>8751332.8300000001</v>
      </c>
      <c r="E48" s="15">
        <v>2918068.93</v>
      </c>
      <c r="F48" s="15">
        <v>2918068.93</v>
      </c>
      <c r="G48" s="15">
        <v>2918068.93</v>
      </c>
      <c r="H48" s="16">
        <v>17505539.620000001</v>
      </c>
      <c r="I48" s="17">
        <v>42.414100876400234</v>
      </c>
    </row>
    <row r="49" spans="1:9" ht="26.25" x14ac:dyDescent="0.25">
      <c r="A49" s="12" t="s">
        <v>94</v>
      </c>
      <c r="B49" s="18" t="s">
        <v>95</v>
      </c>
      <c r="C49" s="10">
        <v>30374000</v>
      </c>
      <c r="D49" s="10">
        <v>0</v>
      </c>
      <c r="E49" s="20"/>
      <c r="F49" s="20"/>
      <c r="G49" s="20"/>
      <c r="H49" s="16">
        <v>0</v>
      </c>
      <c r="I49" s="17">
        <v>0</v>
      </c>
    </row>
    <row r="50" spans="1:9" x14ac:dyDescent="0.25">
      <c r="A50" s="12" t="s">
        <v>96</v>
      </c>
      <c r="B50" s="18" t="s">
        <v>97</v>
      </c>
      <c r="C50" s="10">
        <v>531034251</v>
      </c>
      <c r="D50" s="10">
        <v>104181658.23</v>
      </c>
      <c r="E50" s="15">
        <v>34189363.759999998</v>
      </c>
      <c r="F50" s="15">
        <v>34417062.049999997</v>
      </c>
      <c r="G50" s="15">
        <v>34172159.93</v>
      </c>
      <c r="H50" s="16">
        <v>206960243.97000003</v>
      </c>
      <c r="I50" s="17">
        <v>38.973049964342138</v>
      </c>
    </row>
    <row r="51" spans="1:9" ht="26.25" x14ac:dyDescent="0.25">
      <c r="A51" s="12" t="s">
        <v>98</v>
      </c>
      <c r="B51" s="18" t="s">
        <v>99</v>
      </c>
      <c r="C51" s="10">
        <v>895369202.06999993</v>
      </c>
      <c r="D51" s="10">
        <v>0</v>
      </c>
      <c r="E51" s="19"/>
      <c r="F51" s="20"/>
      <c r="G51" s="20"/>
      <c r="H51" s="16">
        <v>0</v>
      </c>
      <c r="I51" s="17">
        <v>0</v>
      </c>
    </row>
    <row r="52" spans="1:9" ht="25.5" x14ac:dyDescent="0.25">
      <c r="A52" s="24" t="s">
        <v>100</v>
      </c>
      <c r="B52" s="25" t="s">
        <v>101</v>
      </c>
      <c r="C52" s="10">
        <v>15708000</v>
      </c>
      <c r="D52" s="10">
        <v>0</v>
      </c>
      <c r="E52" s="20"/>
      <c r="F52" s="20"/>
      <c r="G52" s="20"/>
      <c r="H52" s="16">
        <v>0</v>
      </c>
      <c r="I52" s="17">
        <v>0</v>
      </c>
    </row>
    <row r="53" spans="1:9" x14ac:dyDescent="0.25">
      <c r="A53" s="12" t="s">
        <v>102</v>
      </c>
      <c r="B53" s="18" t="s">
        <v>103</v>
      </c>
      <c r="C53" s="10">
        <v>41741303.850000001</v>
      </c>
      <c r="D53" s="10">
        <v>8549883.2400000002</v>
      </c>
      <c r="E53" s="15">
        <v>2780693.27</v>
      </c>
      <c r="F53" s="15">
        <v>2780693.27</v>
      </c>
      <c r="G53" s="15">
        <v>2780693.27</v>
      </c>
      <c r="H53" s="16">
        <v>16891963.050000001</v>
      </c>
      <c r="I53" s="17">
        <v>40.468220903454124</v>
      </c>
    </row>
    <row r="54" spans="1:9" x14ac:dyDescent="0.25">
      <c r="A54" s="12" t="s">
        <v>104</v>
      </c>
      <c r="B54" s="18" t="s">
        <v>105</v>
      </c>
      <c r="C54" s="10">
        <v>121279937.11</v>
      </c>
      <c r="D54" s="10">
        <v>23453700.649999999</v>
      </c>
      <c r="E54" s="15">
        <v>7775486.9199999999</v>
      </c>
      <c r="F54" s="15">
        <v>7671312.0599999996</v>
      </c>
      <c r="G54" s="15">
        <v>7440106.1399999997</v>
      </c>
      <c r="H54" s="16">
        <v>46340605.770000003</v>
      </c>
      <c r="I54" s="17">
        <v>38.209622196595809</v>
      </c>
    </row>
    <row r="55" spans="1:9" x14ac:dyDescent="0.25">
      <c r="A55" s="12" t="s">
        <v>67</v>
      </c>
      <c r="B55" s="18" t="s">
        <v>106</v>
      </c>
      <c r="C55" s="10">
        <v>208289937.30000001</v>
      </c>
      <c r="D55" s="10">
        <v>60038127.939999998</v>
      </c>
      <c r="E55" s="15">
        <v>18425633.259999998</v>
      </c>
      <c r="F55" s="19">
        <v>17746499.789999999</v>
      </c>
      <c r="G55" s="19">
        <v>17000513.949999999</v>
      </c>
      <c r="H55" s="16">
        <v>113210774.93999998</v>
      </c>
      <c r="I55" s="17">
        <v>54.352493647805218</v>
      </c>
    </row>
    <row r="56" spans="1:9" x14ac:dyDescent="0.25">
      <c r="A56" s="12" t="s">
        <v>107</v>
      </c>
      <c r="B56" s="18" t="s">
        <v>108</v>
      </c>
      <c r="C56" s="10">
        <v>297019446</v>
      </c>
      <c r="D56" s="10">
        <v>37043676.890000001</v>
      </c>
      <c r="E56" s="15">
        <v>12503179.279999999</v>
      </c>
      <c r="F56" s="15">
        <v>12611505.1</v>
      </c>
      <c r="G56" s="15">
        <v>12611505.1</v>
      </c>
      <c r="H56" s="16">
        <v>74769866.370000005</v>
      </c>
      <c r="I56" s="17">
        <v>25.173390960401967</v>
      </c>
    </row>
    <row r="57" spans="1:9" ht="26.25" x14ac:dyDescent="0.25">
      <c r="A57" s="12" t="s">
        <v>109</v>
      </c>
      <c r="B57" s="18" t="s">
        <v>110</v>
      </c>
      <c r="C57" s="10">
        <v>271329363</v>
      </c>
      <c r="D57" s="10">
        <v>19916318.549999997</v>
      </c>
      <c r="E57" s="15">
        <v>6675211.0499999998</v>
      </c>
      <c r="F57" s="15">
        <v>6642270.5899999999</v>
      </c>
      <c r="G57" s="15">
        <v>6593549.4900000002</v>
      </c>
      <c r="H57" s="16">
        <v>39827349.68</v>
      </c>
      <c r="I57" s="17">
        <v>14.678599190165791</v>
      </c>
    </row>
    <row r="58" spans="1:9" x14ac:dyDescent="0.25">
      <c r="A58" s="34"/>
      <c r="B58" s="18" t="s">
        <v>111</v>
      </c>
      <c r="C58" s="10"/>
      <c r="D58" s="10">
        <v>0</v>
      </c>
      <c r="E58" s="20"/>
      <c r="F58" s="20"/>
      <c r="G58" s="20"/>
      <c r="H58" s="16">
        <v>0</v>
      </c>
      <c r="I58" s="17" t="e">
        <v>#DIV/0!</v>
      </c>
    </row>
    <row r="59" spans="1:9" x14ac:dyDescent="0.25">
      <c r="A59" s="35" t="s">
        <v>112</v>
      </c>
      <c r="B59" s="18" t="s">
        <v>113</v>
      </c>
      <c r="C59" s="10">
        <v>580165336</v>
      </c>
      <c r="D59" s="10">
        <v>126936909.96000001</v>
      </c>
      <c r="E59" s="15">
        <v>42584839.119999997</v>
      </c>
      <c r="F59" s="15">
        <v>42347213.420000002</v>
      </c>
      <c r="G59" s="15">
        <v>42267242.439999998</v>
      </c>
      <c r="H59" s="16">
        <v>254136204.94</v>
      </c>
      <c r="I59" s="17">
        <v>43.804100171196716</v>
      </c>
    </row>
    <row r="60" spans="1:9" x14ac:dyDescent="0.25">
      <c r="A60" s="35" t="s">
        <v>114</v>
      </c>
      <c r="B60" s="18" t="s">
        <v>115</v>
      </c>
      <c r="C60" s="10">
        <v>136026406</v>
      </c>
      <c r="D60" s="10">
        <v>29650438.57</v>
      </c>
      <c r="E60" s="15">
        <v>9901742.4100000001</v>
      </c>
      <c r="F60" s="15">
        <v>9821933.8100000005</v>
      </c>
      <c r="G60" s="15">
        <v>9821933.8100000005</v>
      </c>
      <c r="H60" s="16">
        <v>59196048.600000009</v>
      </c>
      <c r="I60" s="17">
        <v>43.518056780828282</v>
      </c>
    </row>
    <row r="61" spans="1:9" x14ac:dyDescent="0.25">
      <c r="A61" s="33" t="s">
        <v>116</v>
      </c>
      <c r="B61" s="18" t="s">
        <v>117</v>
      </c>
      <c r="C61" s="10">
        <v>43756029.199999996</v>
      </c>
      <c r="D61" s="10">
        <v>7877208.9399999995</v>
      </c>
      <c r="E61" s="15">
        <v>2636633.65</v>
      </c>
      <c r="F61" s="15">
        <v>2636633.65</v>
      </c>
      <c r="G61" s="15">
        <v>2636633.65</v>
      </c>
      <c r="H61" s="16">
        <v>15787109.890000001</v>
      </c>
      <c r="I61" s="17">
        <v>36.079850431217835</v>
      </c>
    </row>
    <row r="62" spans="1:9" ht="26.25" x14ac:dyDescent="0.25">
      <c r="A62" s="36" t="s">
        <v>118</v>
      </c>
      <c r="B62" s="18" t="s">
        <v>119</v>
      </c>
      <c r="C62" s="10">
        <v>7391912</v>
      </c>
      <c r="D62" s="10">
        <v>1245934.49</v>
      </c>
      <c r="E62" s="15">
        <v>340331.11</v>
      </c>
      <c r="F62" s="15">
        <v>340331.11</v>
      </c>
      <c r="G62" s="15">
        <v>340331.11</v>
      </c>
      <c r="H62" s="16">
        <v>2266927.8199999998</v>
      </c>
      <c r="I62" s="17">
        <v>30.667678673663865</v>
      </c>
    </row>
    <row r="63" spans="1:9" x14ac:dyDescent="0.25">
      <c r="A63" s="37" t="s">
        <v>120</v>
      </c>
      <c r="B63" s="18" t="s">
        <v>121</v>
      </c>
      <c r="C63" s="10">
        <v>551541235.7069999</v>
      </c>
      <c r="D63" s="10">
        <v>114419106.08</v>
      </c>
      <c r="E63" s="15">
        <v>37912681.460000001</v>
      </c>
      <c r="F63" s="15">
        <v>37856376.299999997</v>
      </c>
      <c r="G63" s="15">
        <v>38264657.960000001</v>
      </c>
      <c r="H63" s="16">
        <v>228452821.79999998</v>
      </c>
      <c r="I63" s="17">
        <v>41.420805374081404</v>
      </c>
    </row>
    <row r="64" spans="1:9" x14ac:dyDescent="0.25">
      <c r="A64" s="12" t="s">
        <v>122</v>
      </c>
      <c r="B64" s="18" t="s">
        <v>123</v>
      </c>
      <c r="C64" s="10">
        <v>56672839</v>
      </c>
      <c r="D64" s="10">
        <v>0</v>
      </c>
      <c r="E64" s="20"/>
      <c r="F64" s="20"/>
      <c r="G64" s="20"/>
      <c r="H64" s="16">
        <v>0</v>
      </c>
      <c r="I64" s="17">
        <v>0</v>
      </c>
    </row>
    <row r="65" spans="1:9" ht="26.25" x14ac:dyDescent="0.25">
      <c r="A65" s="12" t="s">
        <v>124</v>
      </c>
      <c r="B65" s="18" t="s">
        <v>125</v>
      </c>
      <c r="C65" s="10">
        <v>4647139</v>
      </c>
      <c r="D65" s="29">
        <v>989190.73</v>
      </c>
      <c r="E65" s="15">
        <v>330741.13</v>
      </c>
      <c r="F65" s="15">
        <v>330741.13</v>
      </c>
      <c r="G65" s="15">
        <v>330741.13</v>
      </c>
      <c r="H65" s="16">
        <v>1981414.1199999996</v>
      </c>
      <c r="I65" s="17">
        <v>42.637289738912472</v>
      </c>
    </row>
    <row r="66" spans="1:9" x14ac:dyDescent="0.25">
      <c r="A66" s="38"/>
      <c r="B66" s="39" t="s">
        <v>79</v>
      </c>
      <c r="C66" s="29">
        <f>SUM(C42:C65)</f>
        <v>5898110130.6571999</v>
      </c>
      <c r="D66" s="10">
        <v>1028645429.1300002</v>
      </c>
      <c r="E66" s="29">
        <f>SUM(E42:E65)</f>
        <v>339442573.30999994</v>
      </c>
      <c r="F66" s="29">
        <f>SUM(F42:F65)</f>
        <v>339013139.18000001</v>
      </c>
      <c r="G66" s="29">
        <f>SUM(G42:G65)</f>
        <v>335829223.5</v>
      </c>
      <c r="H66" s="16">
        <v>2042930365.1200001</v>
      </c>
      <c r="I66" s="17">
        <v>34.637033216813904</v>
      </c>
    </row>
    <row r="67" spans="1:9" x14ac:dyDescent="0.25">
      <c r="A67" s="40">
        <v>3</v>
      </c>
      <c r="B67" s="41" t="s">
        <v>126</v>
      </c>
      <c r="C67" s="10"/>
      <c r="D67" s="10"/>
      <c r="E67" s="20"/>
      <c r="F67" s="20"/>
      <c r="G67" s="20"/>
      <c r="H67" s="16">
        <v>0</v>
      </c>
      <c r="I67" s="17" t="e">
        <v>#DIV/0!</v>
      </c>
    </row>
    <row r="68" spans="1:9" ht="26.25" x14ac:dyDescent="0.25">
      <c r="A68" s="33" t="s">
        <v>127</v>
      </c>
      <c r="B68" s="18" t="s">
        <v>128</v>
      </c>
      <c r="C68" s="10">
        <v>134472306.11000001</v>
      </c>
      <c r="D68" s="10">
        <v>25596997.080000002</v>
      </c>
      <c r="E68" s="19">
        <v>8771713.9600000009</v>
      </c>
      <c r="F68" s="19">
        <v>8627468.2599999998</v>
      </c>
      <c r="G68" s="19">
        <v>11627468.26</v>
      </c>
      <c r="H68" s="16">
        <v>54623647.560000002</v>
      </c>
      <c r="I68" s="17">
        <v>40.620741281343967</v>
      </c>
    </row>
    <row r="69" spans="1:9" x14ac:dyDescent="0.25">
      <c r="A69" s="12" t="s">
        <v>129</v>
      </c>
      <c r="B69" s="18" t="s">
        <v>130</v>
      </c>
      <c r="C69" s="10">
        <v>279790132.19494677</v>
      </c>
      <c r="D69" s="10">
        <v>71462255.719999999</v>
      </c>
      <c r="E69" s="15">
        <v>23544940.280000001</v>
      </c>
      <c r="F69" s="15">
        <v>23544940.280000001</v>
      </c>
      <c r="G69" s="15">
        <v>22577599.940000001</v>
      </c>
      <c r="H69" s="16">
        <v>141129736.22</v>
      </c>
      <c r="I69" s="17">
        <v>50.441284370124372</v>
      </c>
    </row>
    <row r="70" spans="1:9" x14ac:dyDescent="0.25">
      <c r="A70" s="12" t="s">
        <v>131</v>
      </c>
      <c r="B70" s="18" t="s">
        <v>132</v>
      </c>
      <c r="C70" s="10">
        <v>23903937.630000003</v>
      </c>
      <c r="D70" s="10">
        <v>7038499.1100000003</v>
      </c>
      <c r="E70" s="15">
        <v>2296965.92</v>
      </c>
      <c r="F70" s="15">
        <v>2130965.92</v>
      </c>
      <c r="G70" s="15">
        <v>1930965.92</v>
      </c>
      <c r="H70" s="16">
        <v>13397396.870000001</v>
      </c>
      <c r="I70" s="17">
        <v>56.04681988956478</v>
      </c>
    </row>
    <row r="71" spans="1:9" ht="26.25" x14ac:dyDescent="0.25">
      <c r="A71" s="33" t="s">
        <v>133</v>
      </c>
      <c r="B71" s="18" t="s">
        <v>134</v>
      </c>
      <c r="C71" s="10">
        <v>458879053.59999996</v>
      </c>
      <c r="D71" s="10">
        <v>108215999.31</v>
      </c>
      <c r="E71" s="15">
        <v>69419686.769999996</v>
      </c>
      <c r="F71" s="15">
        <v>62625813.07</v>
      </c>
      <c r="G71" s="15">
        <v>62801087.759999998</v>
      </c>
      <c r="H71" s="16">
        <v>303062586.90999997</v>
      </c>
      <c r="I71" s="17">
        <v>66.044109996394923</v>
      </c>
    </row>
    <row r="72" spans="1:9" x14ac:dyDescent="0.25">
      <c r="A72" s="12" t="s">
        <v>135</v>
      </c>
      <c r="B72" s="18" t="s">
        <v>136</v>
      </c>
      <c r="C72" s="10">
        <v>529866472.62</v>
      </c>
      <c r="D72" s="10">
        <v>123264552.19999999</v>
      </c>
      <c r="E72" s="15">
        <v>41526962.479999997</v>
      </c>
      <c r="F72" s="15">
        <v>41370557.579999998</v>
      </c>
      <c r="G72" s="15">
        <v>41453407.07</v>
      </c>
      <c r="H72" s="16">
        <v>247615479.32999998</v>
      </c>
      <c r="I72" s="17">
        <v>46.731675266342116</v>
      </c>
    </row>
    <row r="73" spans="1:9" x14ac:dyDescent="0.25">
      <c r="A73" s="12" t="s">
        <v>137</v>
      </c>
      <c r="B73" s="18" t="s">
        <v>138</v>
      </c>
      <c r="C73" s="10">
        <v>1142725556.1300001</v>
      </c>
      <c r="D73" s="10">
        <v>0</v>
      </c>
      <c r="E73" s="20"/>
      <c r="F73" s="20"/>
      <c r="G73" s="20"/>
      <c r="H73" s="16">
        <v>0</v>
      </c>
      <c r="I73" s="17">
        <v>0</v>
      </c>
    </row>
    <row r="74" spans="1:9" x14ac:dyDescent="0.25">
      <c r="A74" s="12" t="s">
        <v>139</v>
      </c>
      <c r="B74" s="18" t="s">
        <v>140</v>
      </c>
      <c r="C74" s="10">
        <v>294370936.12</v>
      </c>
      <c r="D74" s="10">
        <v>0</v>
      </c>
      <c r="E74" s="20"/>
      <c r="F74" s="20"/>
      <c r="G74" s="20"/>
      <c r="H74" s="16">
        <v>0</v>
      </c>
      <c r="I74" s="17">
        <v>0</v>
      </c>
    </row>
    <row r="75" spans="1:9" x14ac:dyDescent="0.25">
      <c r="A75" s="33" t="s">
        <v>141</v>
      </c>
      <c r="B75" s="18" t="s">
        <v>142</v>
      </c>
      <c r="C75" s="10">
        <v>1319371919</v>
      </c>
      <c r="D75" s="10">
        <v>0</v>
      </c>
      <c r="E75" s="14"/>
      <c r="F75" s="20"/>
      <c r="G75" s="20"/>
      <c r="H75" s="16">
        <v>0</v>
      </c>
      <c r="I75" s="17">
        <v>0</v>
      </c>
    </row>
    <row r="76" spans="1:9" ht="26.25" x14ac:dyDescent="0.25">
      <c r="A76" s="12" t="s">
        <v>143</v>
      </c>
      <c r="B76" s="18" t="s">
        <v>144</v>
      </c>
      <c r="C76" s="10">
        <v>89990919.854003131</v>
      </c>
      <c r="D76" s="10">
        <v>20550948.460000001</v>
      </c>
      <c r="E76" s="19">
        <v>6796546.2699999996</v>
      </c>
      <c r="F76" s="15">
        <v>6546094.3499999996</v>
      </c>
      <c r="G76" s="15">
        <v>5380188.0099999998</v>
      </c>
      <c r="H76" s="16">
        <v>39273777.089999996</v>
      </c>
      <c r="I76" s="17">
        <v>43.64193315694056</v>
      </c>
    </row>
    <row r="77" spans="1:9" ht="26.25" x14ac:dyDescent="0.25">
      <c r="A77" s="33" t="s">
        <v>145</v>
      </c>
      <c r="B77" s="18" t="s">
        <v>146</v>
      </c>
      <c r="C77" s="10">
        <v>28149176</v>
      </c>
      <c r="D77" s="10">
        <v>8477586.0600000005</v>
      </c>
      <c r="E77" s="19">
        <v>2565128.52</v>
      </c>
      <c r="F77" s="15">
        <v>2565128.52</v>
      </c>
      <c r="G77" s="15">
        <v>1101204.1200000001</v>
      </c>
      <c r="H77" s="16">
        <v>14709047.219999999</v>
      </c>
      <c r="I77" s="17">
        <v>52.253917556947307</v>
      </c>
    </row>
    <row r="78" spans="1:9" x14ac:dyDescent="0.25">
      <c r="A78" s="12" t="s">
        <v>147</v>
      </c>
      <c r="B78" s="18" t="s">
        <v>148</v>
      </c>
      <c r="C78" s="10">
        <v>23527553.390000001</v>
      </c>
      <c r="D78" s="29">
        <v>54463222.409999996</v>
      </c>
      <c r="E78" s="19">
        <v>17826017.190000001</v>
      </c>
      <c r="F78" s="15">
        <v>17766017.190000001</v>
      </c>
      <c r="G78" s="15">
        <v>16608000.460000001</v>
      </c>
      <c r="H78" s="16">
        <v>106663257.25</v>
      </c>
      <c r="I78" s="17">
        <v>453.35464968208493</v>
      </c>
    </row>
    <row r="79" spans="1:9" x14ac:dyDescent="0.25">
      <c r="A79" s="27"/>
      <c r="B79" s="28" t="s">
        <v>79</v>
      </c>
      <c r="C79" s="29">
        <f>SUM(C68:C78)</f>
        <v>4325047962.6489496</v>
      </c>
      <c r="D79" s="10">
        <v>419070060.3499999</v>
      </c>
      <c r="E79" s="29">
        <f>SUM(E68:E78)</f>
        <v>172747961.39000002</v>
      </c>
      <c r="F79" s="29">
        <f>SUM(F68:F78)</f>
        <v>165176985.17000002</v>
      </c>
      <c r="G79" s="29">
        <f>SUM(G68:G78)</f>
        <v>163479921.53999999</v>
      </c>
      <c r="H79" s="16">
        <v>920474928.44999981</v>
      </c>
      <c r="I79" s="17">
        <v>21.282421291028623</v>
      </c>
    </row>
    <row r="80" spans="1:9" x14ac:dyDescent="0.25">
      <c r="A80" s="27">
        <v>5</v>
      </c>
      <c r="B80" s="42" t="s">
        <v>149</v>
      </c>
      <c r="C80" s="10"/>
      <c r="D80" s="10"/>
      <c r="E80" s="15"/>
      <c r="F80" s="20"/>
      <c r="G80" s="20"/>
      <c r="H80" s="16">
        <v>0</v>
      </c>
      <c r="I80" s="17" t="e">
        <v>#DIV/0!</v>
      </c>
    </row>
    <row r="81" spans="1:9" ht="26.25" x14ac:dyDescent="0.25">
      <c r="A81" s="43" t="s">
        <v>150</v>
      </c>
      <c r="B81" s="18" t="s">
        <v>151</v>
      </c>
      <c r="C81" s="10"/>
      <c r="D81" s="10">
        <v>0</v>
      </c>
      <c r="E81" s="19"/>
      <c r="F81" s="20"/>
      <c r="G81" s="20"/>
      <c r="H81" s="16">
        <v>0</v>
      </c>
      <c r="I81" s="17" t="e">
        <v>#DIV/0!</v>
      </c>
    </row>
    <row r="82" spans="1:9" x14ac:dyDescent="0.25">
      <c r="A82" s="12">
        <v>25200000000</v>
      </c>
      <c r="B82" s="18" t="s">
        <v>152</v>
      </c>
      <c r="C82" s="10">
        <v>246496849</v>
      </c>
      <c r="D82" s="10">
        <v>30095784.09</v>
      </c>
      <c r="E82" s="15">
        <v>9923132.4900000002</v>
      </c>
      <c r="F82" s="15">
        <v>9850815.4499999993</v>
      </c>
      <c r="G82" s="15">
        <v>9969673.9299999997</v>
      </c>
      <c r="H82" s="16">
        <v>59839405.960000001</v>
      </c>
      <c r="I82" s="17">
        <v>24.275931397402971</v>
      </c>
    </row>
    <row r="83" spans="1:9" x14ac:dyDescent="0.25">
      <c r="A83" s="12" t="s">
        <v>153</v>
      </c>
      <c r="B83" s="18" t="s">
        <v>154</v>
      </c>
      <c r="C83" s="10">
        <v>690948331.05500007</v>
      </c>
      <c r="D83" s="10">
        <v>0</v>
      </c>
      <c r="E83" s="19"/>
      <c r="F83" s="20"/>
      <c r="G83" s="20"/>
      <c r="H83" s="16">
        <v>0</v>
      </c>
      <c r="I83" s="17">
        <v>0</v>
      </c>
    </row>
    <row r="84" spans="1:9" x14ac:dyDescent="0.25">
      <c r="A84" s="12" t="s">
        <v>155</v>
      </c>
      <c r="B84" s="18" t="s">
        <v>156</v>
      </c>
      <c r="C84" s="10">
        <v>14106000</v>
      </c>
      <c r="D84" s="10">
        <v>0</v>
      </c>
      <c r="E84" s="20"/>
      <c r="F84" s="20"/>
      <c r="G84" s="20"/>
      <c r="H84" s="16">
        <v>0</v>
      </c>
      <c r="I84" s="17">
        <v>0</v>
      </c>
    </row>
    <row r="85" spans="1:9" ht="26.25" x14ac:dyDescent="0.25">
      <c r="A85" s="12" t="s">
        <v>157</v>
      </c>
      <c r="B85" s="18" t="s">
        <v>158</v>
      </c>
      <c r="C85" s="10"/>
      <c r="D85" s="10">
        <v>0</v>
      </c>
      <c r="E85" s="20"/>
      <c r="F85" s="20"/>
      <c r="G85" s="20"/>
      <c r="H85" s="16">
        <v>0</v>
      </c>
      <c r="I85" s="17" t="e">
        <v>#DIV/0!</v>
      </c>
    </row>
    <row r="86" spans="1:9" x14ac:dyDescent="0.25">
      <c r="A86" s="33" t="s">
        <v>159</v>
      </c>
      <c r="B86" s="18" t="s">
        <v>160</v>
      </c>
      <c r="C86" s="10">
        <v>748092752.57500005</v>
      </c>
      <c r="D86" s="10">
        <v>168162316.40000001</v>
      </c>
      <c r="E86" s="19">
        <v>54823516.289999999</v>
      </c>
      <c r="F86" s="19">
        <v>54353023.530000001</v>
      </c>
      <c r="G86" s="19">
        <v>53588553.43</v>
      </c>
      <c r="H86" s="16">
        <v>330927409.65000004</v>
      </c>
      <c r="I86" s="17">
        <v>44.236146989917927</v>
      </c>
    </row>
    <row r="87" spans="1:9" ht="26.25" x14ac:dyDescent="0.25">
      <c r="A87" s="12" t="s">
        <v>161</v>
      </c>
      <c r="B87" s="18" t="s">
        <v>162</v>
      </c>
      <c r="C87" s="10"/>
      <c r="D87" s="10">
        <v>0</v>
      </c>
      <c r="E87" s="19"/>
      <c r="F87" s="20"/>
      <c r="G87" s="20"/>
      <c r="H87" s="16">
        <v>0</v>
      </c>
      <c r="I87" s="17" t="e">
        <v>#DIV/0!</v>
      </c>
    </row>
    <row r="88" spans="1:9" ht="39" x14ac:dyDescent="0.25">
      <c r="A88" s="12" t="s">
        <v>163</v>
      </c>
      <c r="B88" s="18" t="s">
        <v>164</v>
      </c>
      <c r="C88" s="10"/>
      <c r="D88" s="10">
        <v>0</v>
      </c>
      <c r="E88" s="20"/>
      <c r="F88" s="20"/>
      <c r="G88" s="20"/>
      <c r="H88" s="16">
        <v>0</v>
      </c>
      <c r="I88" s="17" t="e">
        <v>#DIV/0!</v>
      </c>
    </row>
    <row r="89" spans="1:9" x14ac:dyDescent="0.25">
      <c r="A89" s="12" t="s">
        <v>165</v>
      </c>
      <c r="B89" s="18" t="s">
        <v>166</v>
      </c>
      <c r="C89" s="10">
        <v>12307927106.290997</v>
      </c>
      <c r="D89" s="10">
        <v>2617458143.8699999</v>
      </c>
      <c r="E89" s="19">
        <v>875511984.69000006</v>
      </c>
      <c r="F89" s="19">
        <v>918145959.25</v>
      </c>
      <c r="G89" s="19">
        <v>903911283.31000006</v>
      </c>
      <c r="H89" s="16">
        <v>5315027371.1199999</v>
      </c>
      <c r="I89" s="17">
        <v>43.183773556826722</v>
      </c>
    </row>
    <row r="90" spans="1:9" x14ac:dyDescent="0.25">
      <c r="A90" s="44" t="s">
        <v>167</v>
      </c>
      <c r="B90" s="18" t="s">
        <v>168</v>
      </c>
      <c r="C90" s="10">
        <v>1103678420</v>
      </c>
      <c r="D90" s="10">
        <v>247738082.56</v>
      </c>
      <c r="E90" s="15">
        <v>83943147.620000005</v>
      </c>
      <c r="F90" s="15">
        <v>90663889.930000007</v>
      </c>
      <c r="G90" s="15">
        <v>86451057.069999993</v>
      </c>
      <c r="H90" s="16">
        <v>508796177.18000001</v>
      </c>
      <c r="I90" s="17">
        <v>46.100038558332962</v>
      </c>
    </row>
    <row r="91" spans="1:9" ht="26.25" x14ac:dyDescent="0.25">
      <c r="A91" s="12" t="s">
        <v>169</v>
      </c>
      <c r="B91" s="18" t="s">
        <v>170</v>
      </c>
      <c r="C91" s="10">
        <v>139070827.04156619</v>
      </c>
      <c r="D91" s="10">
        <v>34695187.710000001</v>
      </c>
      <c r="E91" s="15">
        <v>11169962.66</v>
      </c>
      <c r="F91" s="15">
        <v>11037078.6</v>
      </c>
      <c r="G91" s="15">
        <v>11390769.66</v>
      </c>
      <c r="H91" s="16">
        <v>68292998.63000001</v>
      </c>
      <c r="I91" s="17">
        <v>49.106631550834351</v>
      </c>
    </row>
    <row r="92" spans="1:9" ht="26.25" x14ac:dyDescent="0.25">
      <c r="A92" s="44" t="s">
        <v>171</v>
      </c>
      <c r="B92" s="18" t="s">
        <v>172</v>
      </c>
      <c r="C92" s="10"/>
      <c r="D92" s="10">
        <v>0</v>
      </c>
      <c r="E92" s="20"/>
      <c r="F92" s="20"/>
      <c r="G92" s="20"/>
      <c r="H92" s="16">
        <v>0</v>
      </c>
      <c r="I92" s="17" t="e">
        <v>#DIV/0!</v>
      </c>
    </row>
    <row r="93" spans="1:9" x14ac:dyDescent="0.25">
      <c r="A93" s="12" t="s">
        <v>173</v>
      </c>
      <c r="B93" s="18" t="s">
        <v>174</v>
      </c>
      <c r="C93" s="10"/>
      <c r="D93" s="10">
        <v>0</v>
      </c>
      <c r="E93" s="19"/>
      <c r="F93" s="20"/>
      <c r="G93" s="20"/>
      <c r="H93" s="16">
        <v>0</v>
      </c>
      <c r="I93" s="17" t="e">
        <v>#DIV/0!</v>
      </c>
    </row>
    <row r="94" spans="1:9" x14ac:dyDescent="0.25">
      <c r="A94" s="12" t="s">
        <v>175</v>
      </c>
      <c r="B94" s="18" t="s">
        <v>176</v>
      </c>
      <c r="C94" s="10"/>
      <c r="D94" s="10">
        <v>0</v>
      </c>
      <c r="E94" s="19"/>
      <c r="F94" s="20"/>
      <c r="G94" s="20"/>
      <c r="H94" s="16">
        <v>0</v>
      </c>
      <c r="I94" s="17" t="e">
        <v>#DIV/0!</v>
      </c>
    </row>
    <row r="95" spans="1:9" ht="26.25" x14ac:dyDescent="0.25">
      <c r="A95" s="45" t="s">
        <v>177</v>
      </c>
      <c r="B95" s="18" t="s">
        <v>178</v>
      </c>
      <c r="C95" s="10"/>
      <c r="D95" s="10">
        <v>0</v>
      </c>
      <c r="E95" s="19"/>
      <c r="F95" s="20"/>
      <c r="G95" s="20"/>
      <c r="H95" s="16">
        <v>0</v>
      </c>
      <c r="I95" s="17" t="e">
        <v>#DIV/0!</v>
      </c>
    </row>
    <row r="96" spans="1:9" ht="26.25" x14ac:dyDescent="0.25">
      <c r="A96" s="12" t="s">
        <v>179</v>
      </c>
      <c r="B96" s="18" t="s">
        <v>180</v>
      </c>
      <c r="C96" s="10">
        <v>81349389</v>
      </c>
      <c r="D96" s="10">
        <v>16780478.30666681</v>
      </c>
      <c r="E96" s="19">
        <v>5431808.1800000006</v>
      </c>
      <c r="F96" s="19">
        <v>5240970.88</v>
      </c>
      <c r="G96" s="19">
        <v>5191970.88</v>
      </c>
      <c r="H96" s="16">
        <v>32645228.246666808</v>
      </c>
      <c r="I96" s="17">
        <v>40.129653889185086</v>
      </c>
    </row>
    <row r="97" spans="1:9" ht="26.25" x14ac:dyDescent="0.25">
      <c r="A97" s="33" t="s">
        <v>181</v>
      </c>
      <c r="B97" s="18" t="s">
        <v>182</v>
      </c>
      <c r="C97" s="10">
        <v>203587098</v>
      </c>
      <c r="D97" s="10">
        <v>58609039.133332908</v>
      </c>
      <c r="E97" s="19">
        <v>18527562.91</v>
      </c>
      <c r="F97" s="19">
        <v>19081481.050000001</v>
      </c>
      <c r="G97" s="19">
        <v>18992060.880000003</v>
      </c>
      <c r="H97" s="16">
        <v>115210143.97333291</v>
      </c>
      <c r="I97" s="17">
        <v>56.590100799674893</v>
      </c>
    </row>
    <row r="98" spans="1:9" x14ac:dyDescent="0.25">
      <c r="A98" s="33" t="s">
        <v>183</v>
      </c>
      <c r="B98" s="46" t="s">
        <v>184</v>
      </c>
      <c r="C98" s="10"/>
      <c r="D98" s="10">
        <v>0</v>
      </c>
      <c r="E98" s="19"/>
      <c r="F98" s="20"/>
      <c r="G98" s="16"/>
      <c r="H98" s="16">
        <v>0</v>
      </c>
      <c r="I98" s="17" t="e">
        <v>#DIV/0!</v>
      </c>
    </row>
    <row r="99" spans="1:9" x14ac:dyDescent="0.25">
      <c r="A99" s="33" t="s">
        <v>185</v>
      </c>
      <c r="B99" s="46" t="s">
        <v>186</v>
      </c>
      <c r="C99" s="10"/>
      <c r="D99" s="10">
        <v>0</v>
      </c>
      <c r="E99" s="19"/>
      <c r="F99" s="20"/>
      <c r="G99" s="20"/>
      <c r="H99" s="16">
        <v>0</v>
      </c>
      <c r="I99" s="17" t="e">
        <v>#DIV/0!</v>
      </c>
    </row>
    <row r="100" spans="1:9" x14ac:dyDescent="0.25">
      <c r="A100" s="33" t="s">
        <v>187</v>
      </c>
      <c r="B100" s="46" t="s">
        <v>188</v>
      </c>
      <c r="C100" s="10"/>
      <c r="D100" s="10">
        <v>0</v>
      </c>
      <c r="E100" s="19"/>
      <c r="F100" s="20"/>
      <c r="G100" s="20"/>
      <c r="H100" s="16">
        <v>0</v>
      </c>
      <c r="I100" s="17" t="e">
        <v>#DIV/0!</v>
      </c>
    </row>
    <row r="101" spans="1:9" x14ac:dyDescent="0.25">
      <c r="A101" s="12" t="s">
        <v>189</v>
      </c>
      <c r="B101" s="18" t="s">
        <v>190</v>
      </c>
      <c r="C101" s="10">
        <v>501680763</v>
      </c>
      <c r="D101" s="10">
        <v>103853858.97</v>
      </c>
      <c r="E101" s="19">
        <v>34076629.950000003</v>
      </c>
      <c r="F101" s="19">
        <v>34072718.140000001</v>
      </c>
      <c r="G101" s="19">
        <v>33589044.159999996</v>
      </c>
      <c r="H101" s="16">
        <v>205592251.22</v>
      </c>
      <c r="I101" s="17">
        <v>40.980692580393004</v>
      </c>
    </row>
    <row r="102" spans="1:9" ht="26.25" x14ac:dyDescent="0.25">
      <c r="A102" s="35" t="s">
        <v>191</v>
      </c>
      <c r="B102" s="18" t="s">
        <v>192</v>
      </c>
      <c r="C102" s="10"/>
      <c r="D102" s="10">
        <v>0</v>
      </c>
      <c r="E102" s="15"/>
      <c r="F102" s="20"/>
      <c r="G102" s="20"/>
      <c r="H102" s="16">
        <v>0</v>
      </c>
      <c r="I102" s="17" t="e">
        <v>#DIV/0!</v>
      </c>
    </row>
    <row r="103" spans="1:9" x14ac:dyDescent="0.25">
      <c r="A103" s="33" t="s">
        <v>193</v>
      </c>
      <c r="B103" s="18" t="s">
        <v>194</v>
      </c>
      <c r="C103" s="10"/>
      <c r="D103" s="10">
        <v>0</v>
      </c>
      <c r="E103" s="19"/>
      <c r="F103" s="20"/>
      <c r="G103" s="20"/>
      <c r="H103" s="16">
        <v>0</v>
      </c>
      <c r="I103" s="17" t="e">
        <v>#DIV/0!</v>
      </c>
    </row>
    <row r="104" spans="1:9" x14ac:dyDescent="0.25">
      <c r="A104" s="47" t="s">
        <v>195</v>
      </c>
      <c r="B104" s="18" t="s">
        <v>196</v>
      </c>
      <c r="C104" s="10">
        <v>225344617.69</v>
      </c>
      <c r="D104" s="10">
        <v>48927988.68</v>
      </c>
      <c r="E104" s="15">
        <v>16217426.59</v>
      </c>
      <c r="F104" s="15">
        <v>16370409.1</v>
      </c>
      <c r="G104" s="15">
        <v>16370409.1</v>
      </c>
      <c r="H104" s="16">
        <v>97886233.469999984</v>
      </c>
      <c r="I104" s="17">
        <v>43.438460822108127</v>
      </c>
    </row>
    <row r="105" spans="1:9" ht="26.25" x14ac:dyDescent="0.25">
      <c r="A105" s="12" t="s">
        <v>197</v>
      </c>
      <c r="B105" s="18" t="s">
        <v>198</v>
      </c>
      <c r="C105" s="10">
        <v>792248671.88</v>
      </c>
      <c r="D105" s="10">
        <v>193994288.93000001</v>
      </c>
      <c r="E105" s="19">
        <v>64720497.32</v>
      </c>
      <c r="F105" s="15">
        <v>64330721.490000002</v>
      </c>
      <c r="G105" s="15">
        <v>64202080.93</v>
      </c>
      <c r="H105" s="16">
        <v>387247588.67000002</v>
      </c>
      <c r="I105" s="17">
        <v>48.879550375397216</v>
      </c>
    </row>
    <row r="106" spans="1:9" ht="26.25" x14ac:dyDescent="0.25">
      <c r="A106" s="12" t="s">
        <v>199</v>
      </c>
      <c r="B106" s="18" t="s">
        <v>200</v>
      </c>
      <c r="C106" s="10">
        <v>360286966.47828138</v>
      </c>
      <c r="D106" s="10">
        <v>102267987.31</v>
      </c>
      <c r="E106" s="15">
        <v>33602978.420000002</v>
      </c>
      <c r="F106" s="15">
        <v>33983413.689999998</v>
      </c>
      <c r="G106" s="15">
        <v>34089417.18</v>
      </c>
      <c r="H106" s="16">
        <v>203943796.60000002</v>
      </c>
      <c r="I106" s="17">
        <v>56.605932374823794</v>
      </c>
    </row>
    <row r="107" spans="1:9" ht="26.25" x14ac:dyDescent="0.25">
      <c r="A107" s="12" t="s">
        <v>201</v>
      </c>
      <c r="B107" s="18" t="s">
        <v>202</v>
      </c>
      <c r="C107" s="10">
        <v>636470563.45000005</v>
      </c>
      <c r="D107" s="10">
        <v>162326548.62</v>
      </c>
      <c r="E107" s="15">
        <v>54319749.25</v>
      </c>
      <c r="F107" s="15">
        <v>54319749.25</v>
      </c>
      <c r="G107" s="15">
        <v>53908162.049999997</v>
      </c>
      <c r="H107" s="16">
        <v>324874209.17000002</v>
      </c>
      <c r="I107" s="17">
        <v>51.04308475933491</v>
      </c>
    </row>
    <row r="108" spans="1:9" ht="39" x14ac:dyDescent="0.25">
      <c r="A108" s="48" t="s">
        <v>203</v>
      </c>
      <c r="B108" s="18" t="s">
        <v>204</v>
      </c>
      <c r="C108" s="10">
        <v>3565742844</v>
      </c>
      <c r="D108" s="10">
        <v>0</v>
      </c>
      <c r="E108" s="20"/>
      <c r="F108" s="20"/>
      <c r="G108" s="20"/>
      <c r="H108" s="16">
        <v>0</v>
      </c>
      <c r="I108" s="17">
        <v>0</v>
      </c>
    </row>
    <row r="109" spans="1:9" x14ac:dyDescent="0.25">
      <c r="A109" s="49" t="s">
        <v>205</v>
      </c>
      <c r="B109" s="18" t="s">
        <v>206</v>
      </c>
      <c r="C109" s="10">
        <v>149691956.38999999</v>
      </c>
      <c r="D109" s="10">
        <v>31807706.420000002</v>
      </c>
      <c r="E109" s="15">
        <v>10355186.300000001</v>
      </c>
      <c r="F109" s="15">
        <v>10358786.300000001</v>
      </c>
      <c r="G109" s="15">
        <v>10563058.630000001</v>
      </c>
      <c r="H109" s="16">
        <v>63084737.649999999</v>
      </c>
      <c r="I109" s="17">
        <v>42.143037723177429</v>
      </c>
    </row>
    <row r="110" spans="1:9" x14ac:dyDescent="0.25">
      <c r="A110" s="50" t="s">
        <v>207</v>
      </c>
      <c r="B110" s="18" t="s">
        <v>208</v>
      </c>
      <c r="C110" s="10">
        <v>300835971.48000002</v>
      </c>
      <c r="D110" s="10">
        <v>69512704.5</v>
      </c>
      <c r="E110" s="15">
        <v>22595944.48</v>
      </c>
      <c r="F110" s="15">
        <v>22716327.41</v>
      </c>
      <c r="G110" s="15">
        <v>22661910.289999999</v>
      </c>
      <c r="H110" s="16">
        <v>137486886.68000001</v>
      </c>
      <c r="I110" s="17">
        <v>45.701611414225546</v>
      </c>
    </row>
    <row r="111" spans="1:9" ht="26.25" x14ac:dyDescent="0.25">
      <c r="A111" s="12" t="s">
        <v>209</v>
      </c>
      <c r="B111" s="18" t="s">
        <v>210</v>
      </c>
      <c r="C111" s="10">
        <v>14802267718</v>
      </c>
      <c r="D111" s="10">
        <v>3336006684.6300001</v>
      </c>
      <c r="E111" s="19">
        <v>1105329248.8300002</v>
      </c>
      <c r="F111" s="19">
        <v>1105127263.6600001</v>
      </c>
      <c r="G111" s="19">
        <v>1110835486.1500001</v>
      </c>
      <c r="H111" s="16">
        <v>6657298683.2700005</v>
      </c>
      <c r="I111" s="17">
        <v>44.974856623992324</v>
      </c>
    </row>
    <row r="112" spans="1:9" ht="26.25" x14ac:dyDescent="0.25">
      <c r="A112" s="12" t="s">
        <v>211</v>
      </c>
      <c r="B112" s="18" t="s">
        <v>212</v>
      </c>
      <c r="C112" s="10">
        <v>26153469</v>
      </c>
      <c r="D112" s="10">
        <v>3804937.44</v>
      </c>
      <c r="E112" s="15">
        <v>1902749.42</v>
      </c>
      <c r="F112" s="15">
        <v>1902749.42</v>
      </c>
      <c r="G112" s="15">
        <v>1902749.42</v>
      </c>
      <c r="H112" s="16">
        <v>9513185.6999999993</v>
      </c>
      <c r="I112" s="17">
        <v>36.374469864781602</v>
      </c>
    </row>
    <row r="113" spans="1:9" x14ac:dyDescent="0.25">
      <c r="A113" s="33" t="s">
        <v>213</v>
      </c>
      <c r="B113" s="18" t="s">
        <v>214</v>
      </c>
      <c r="C113" s="10">
        <v>1931443919.8299999</v>
      </c>
      <c r="D113" s="10">
        <v>492058948.22000003</v>
      </c>
      <c r="E113" s="19">
        <v>163459653.06</v>
      </c>
      <c r="F113" s="15">
        <v>164679151.68000001</v>
      </c>
      <c r="G113" s="15">
        <v>164629266.66999999</v>
      </c>
      <c r="H113" s="16">
        <v>984827019.63</v>
      </c>
      <c r="I113" s="17">
        <v>50.989159432425126</v>
      </c>
    </row>
    <row r="114" spans="1:9" ht="26.25" x14ac:dyDescent="0.25">
      <c r="A114" s="12" t="s">
        <v>215</v>
      </c>
      <c r="B114" s="18" t="s">
        <v>216</v>
      </c>
      <c r="C114" s="10">
        <v>1720193952</v>
      </c>
      <c r="D114" s="10">
        <v>385472149.81</v>
      </c>
      <c r="E114" s="15">
        <v>139489258.81999999</v>
      </c>
      <c r="F114" s="15">
        <v>132369866.89</v>
      </c>
      <c r="G114" s="15">
        <v>127384984.04000001</v>
      </c>
      <c r="H114" s="16">
        <v>784716259.55999994</v>
      </c>
      <c r="I114" s="17">
        <v>45.617894345439481</v>
      </c>
    </row>
    <row r="115" spans="1:9" x14ac:dyDescent="0.25">
      <c r="A115" s="49" t="s">
        <v>217</v>
      </c>
      <c r="B115" s="51" t="s">
        <v>218</v>
      </c>
      <c r="C115" s="10">
        <v>2270104418</v>
      </c>
      <c r="D115" s="10">
        <v>532668225.86000001</v>
      </c>
      <c r="E115" s="19">
        <v>199393207.09999999</v>
      </c>
      <c r="F115" s="15">
        <v>186611429.19</v>
      </c>
      <c r="G115" s="15">
        <v>186450957.66</v>
      </c>
      <c r="H115" s="16">
        <v>1105123819.8100002</v>
      </c>
      <c r="I115" s="17">
        <v>48.681629402035732</v>
      </c>
    </row>
    <row r="116" spans="1:9" ht="26.25" x14ac:dyDescent="0.25">
      <c r="A116" s="12" t="s">
        <v>219</v>
      </c>
      <c r="B116" s="18" t="s">
        <v>220</v>
      </c>
      <c r="C116" s="10">
        <v>2644063580</v>
      </c>
      <c r="D116" s="10">
        <v>0</v>
      </c>
      <c r="E116" s="19"/>
      <c r="F116" s="20"/>
      <c r="G116" s="20"/>
      <c r="H116" s="16">
        <v>0</v>
      </c>
      <c r="I116" s="17">
        <v>0</v>
      </c>
    </row>
    <row r="117" spans="1:9" ht="26.25" x14ac:dyDescent="0.25">
      <c r="A117" s="12" t="s">
        <v>221</v>
      </c>
      <c r="B117" s="18" t="s">
        <v>222</v>
      </c>
      <c r="C117" s="10">
        <v>300672016.44</v>
      </c>
      <c r="D117" s="10">
        <v>80767546.780000001</v>
      </c>
      <c r="E117" s="15">
        <v>26830393.079999998</v>
      </c>
      <c r="F117" s="15">
        <v>26944782.600000001</v>
      </c>
      <c r="G117" s="15">
        <v>26944782.600000001</v>
      </c>
      <c r="H117" s="16">
        <v>161487505.06</v>
      </c>
      <c r="I117" s="17">
        <v>53.70885756913308</v>
      </c>
    </row>
    <row r="118" spans="1:9" x14ac:dyDescent="0.25">
      <c r="A118" s="49" t="s">
        <v>223</v>
      </c>
      <c r="B118" s="51" t="s">
        <v>224</v>
      </c>
      <c r="C118" s="10"/>
      <c r="D118" s="10">
        <v>0</v>
      </c>
      <c r="E118" s="20"/>
      <c r="F118" s="20"/>
      <c r="G118" s="20"/>
      <c r="H118" s="16">
        <v>0</v>
      </c>
      <c r="I118" s="17" t="e">
        <v>#DIV/0!</v>
      </c>
    </row>
    <row r="119" spans="1:9" ht="26.25" x14ac:dyDescent="0.25">
      <c r="A119" s="12" t="s">
        <v>225</v>
      </c>
      <c r="B119" s="18" t="s">
        <v>226</v>
      </c>
      <c r="C119" s="10">
        <v>247998136</v>
      </c>
      <c r="D119" s="10">
        <v>58855179.010000005</v>
      </c>
      <c r="E119" s="52">
        <v>18793586.52</v>
      </c>
      <c r="F119" s="19">
        <v>18696175.170000002</v>
      </c>
      <c r="G119" s="19">
        <v>19560008.41</v>
      </c>
      <c r="H119" s="16">
        <v>115904949.11</v>
      </c>
      <c r="I119" s="17">
        <v>46.736217852056761</v>
      </c>
    </row>
    <row r="120" spans="1:9" ht="26.25" x14ac:dyDescent="0.25">
      <c r="A120" s="12" t="s">
        <v>227</v>
      </c>
      <c r="B120" s="18" t="s">
        <v>228</v>
      </c>
      <c r="C120" s="10">
        <v>105922679.5</v>
      </c>
      <c r="D120" s="10">
        <v>22085566.260000002</v>
      </c>
      <c r="E120" s="15">
        <v>7132282.4800000004</v>
      </c>
      <c r="F120" s="15">
        <v>7132282.4800000004</v>
      </c>
      <c r="G120" s="15">
        <v>7132282.4800000004</v>
      </c>
      <c r="H120" s="16">
        <v>43482413.700000003</v>
      </c>
      <c r="I120" s="17">
        <v>41.051089252325802</v>
      </c>
    </row>
    <row r="121" spans="1:9" ht="25.5" x14ac:dyDescent="0.25">
      <c r="A121" s="53" t="s">
        <v>229</v>
      </c>
      <c r="B121" s="25" t="s">
        <v>230</v>
      </c>
      <c r="C121" s="10">
        <v>144500000</v>
      </c>
      <c r="D121" s="10">
        <v>27632716.459999997</v>
      </c>
      <c r="E121" s="15">
        <v>9119940.7699999996</v>
      </c>
      <c r="F121" s="15">
        <v>9119940.7699999996</v>
      </c>
      <c r="G121" s="15">
        <v>9009796.6300000008</v>
      </c>
      <c r="H121" s="16">
        <v>54882394.630000003</v>
      </c>
      <c r="I121" s="17">
        <v>37.980895937716262</v>
      </c>
    </row>
    <row r="122" spans="1:9" x14ac:dyDescent="0.25">
      <c r="A122" s="53" t="s">
        <v>231</v>
      </c>
      <c r="B122" s="25" t="s">
        <v>232</v>
      </c>
      <c r="C122" s="10">
        <v>60000000</v>
      </c>
      <c r="D122" s="10">
        <v>0</v>
      </c>
      <c r="E122" s="20"/>
      <c r="F122" s="20"/>
      <c r="G122" s="20"/>
      <c r="H122" s="16">
        <v>0</v>
      </c>
      <c r="I122" s="17">
        <v>0</v>
      </c>
    </row>
    <row r="123" spans="1:9" x14ac:dyDescent="0.25">
      <c r="A123" s="54" t="s">
        <v>233</v>
      </c>
      <c r="B123" s="18" t="s">
        <v>234</v>
      </c>
      <c r="C123" s="10">
        <v>93038972</v>
      </c>
      <c r="D123" s="10">
        <v>17771371.059999999</v>
      </c>
      <c r="E123" s="19">
        <v>5910457.0199999996</v>
      </c>
      <c r="F123" s="15">
        <v>5910457.0199999996</v>
      </c>
      <c r="G123" s="15">
        <v>5917383.3499999996</v>
      </c>
      <c r="H123" s="16">
        <v>35509668.449999996</v>
      </c>
      <c r="I123" s="17">
        <v>38.166445400965948</v>
      </c>
    </row>
    <row r="124" spans="1:9" x14ac:dyDescent="0.25">
      <c r="A124" s="53" t="s">
        <v>235</v>
      </c>
      <c r="B124" s="18" t="s">
        <v>236</v>
      </c>
      <c r="C124" s="10">
        <v>80025261.920000002</v>
      </c>
      <c r="D124" s="10">
        <v>13165449.029999999</v>
      </c>
      <c r="E124" s="15">
        <v>4179511.56</v>
      </c>
      <c r="F124" s="15">
        <v>5019469.8499999996</v>
      </c>
      <c r="G124" s="15">
        <v>4172623.91</v>
      </c>
      <c r="H124" s="16">
        <v>26537054.349999998</v>
      </c>
      <c r="I124" s="17">
        <v>33.160846604324362</v>
      </c>
    </row>
    <row r="125" spans="1:9" x14ac:dyDescent="0.25">
      <c r="A125" s="44" t="s">
        <v>237</v>
      </c>
      <c r="B125" s="18" t="s">
        <v>238</v>
      </c>
      <c r="C125" s="10">
        <v>14919650</v>
      </c>
      <c r="D125" s="10">
        <v>3663297.37</v>
      </c>
      <c r="E125" s="15">
        <v>1137236.8899999999</v>
      </c>
      <c r="F125" s="15">
        <v>1137236.8899999999</v>
      </c>
      <c r="G125" s="15">
        <v>1137236.8899999999</v>
      </c>
      <c r="H125" s="16">
        <v>7075008.0399999991</v>
      </c>
      <c r="I125" s="17">
        <v>47.420737349736747</v>
      </c>
    </row>
    <row r="126" spans="1:9" x14ac:dyDescent="0.25">
      <c r="A126" s="44" t="s">
        <v>239</v>
      </c>
      <c r="B126" s="18" t="s">
        <v>240</v>
      </c>
      <c r="C126" s="10">
        <v>228194281</v>
      </c>
      <c r="D126" s="10">
        <v>59330986.510000005</v>
      </c>
      <c r="E126" s="15">
        <v>21371389.960000001</v>
      </c>
      <c r="F126" s="15">
        <v>20371389.960000001</v>
      </c>
      <c r="G126" s="15">
        <v>19171389.960000001</v>
      </c>
      <c r="H126" s="16">
        <v>120245156.39000002</v>
      </c>
      <c r="I126" s="17">
        <v>52.694202441471361</v>
      </c>
    </row>
    <row r="127" spans="1:9" ht="26.25" x14ac:dyDescent="0.25">
      <c r="A127" s="12" t="s">
        <v>241</v>
      </c>
      <c r="B127" s="18" t="s">
        <v>242</v>
      </c>
      <c r="C127" s="10">
        <v>51373369.640000001</v>
      </c>
      <c r="D127" s="10">
        <v>10198185.700000001</v>
      </c>
      <c r="E127" s="15">
        <v>3321137.43</v>
      </c>
      <c r="F127" s="19">
        <v>3321137.43</v>
      </c>
      <c r="G127" s="19">
        <v>3321137.43</v>
      </c>
      <c r="H127" s="16">
        <v>20161597.990000002</v>
      </c>
      <c r="I127" s="17">
        <v>39.245231783086908</v>
      </c>
    </row>
    <row r="128" spans="1:9" ht="26.25" x14ac:dyDescent="0.25">
      <c r="A128" s="12" t="s">
        <v>243</v>
      </c>
      <c r="B128" s="18" t="s">
        <v>244</v>
      </c>
      <c r="C128" s="10">
        <v>133568776.58000001</v>
      </c>
      <c r="D128" s="10">
        <v>28697177.850000001</v>
      </c>
      <c r="E128" s="15">
        <v>9516186.2400000002</v>
      </c>
      <c r="F128" s="15">
        <v>9504717.8499999996</v>
      </c>
      <c r="G128" s="15">
        <v>9480155.4700000007</v>
      </c>
      <c r="H128" s="16">
        <v>57198237.410000004</v>
      </c>
      <c r="I128" s="17">
        <v>42.823060055312816</v>
      </c>
    </row>
    <row r="129" spans="1:9" ht="26.25" x14ac:dyDescent="0.25">
      <c r="A129" s="12" t="s">
        <v>245</v>
      </c>
      <c r="B129" s="18" t="s">
        <v>246</v>
      </c>
      <c r="C129" s="10">
        <v>110499181</v>
      </c>
      <c r="D129" s="29">
        <v>21097903.670000002</v>
      </c>
      <c r="E129" s="15">
        <v>6828698.4900000002</v>
      </c>
      <c r="F129" s="15">
        <v>6830026.3099999996</v>
      </c>
      <c r="G129" s="15">
        <v>6830026.3099999996</v>
      </c>
      <c r="H129" s="16">
        <v>41586654.780000009</v>
      </c>
      <c r="I129" s="17">
        <v>37.635260645054018</v>
      </c>
    </row>
    <row r="130" spans="1:9" x14ac:dyDescent="0.25">
      <c r="A130" s="55"/>
      <c r="B130" s="56" t="s">
        <v>79</v>
      </c>
      <c r="C130" s="29">
        <f>SUM(C81:C129)</f>
        <v>47032498508.240845</v>
      </c>
      <c r="D130" s="29">
        <v>8979506441.1600018</v>
      </c>
      <c r="E130" s="29">
        <f>SUM(E81:E129)</f>
        <v>3018934464.8199992</v>
      </c>
      <c r="F130" s="29">
        <f>SUM(F81:F129)</f>
        <v>3049203421.2399998</v>
      </c>
      <c r="G130" s="29">
        <f>SUM(G81:G129)</f>
        <v>3028759718.8799996</v>
      </c>
      <c r="H130" s="16">
        <v>18076404046.100002</v>
      </c>
      <c r="I130" s="17">
        <v>38.433858756052963</v>
      </c>
    </row>
    <row r="131" spans="1:9" x14ac:dyDescent="0.25">
      <c r="A131" s="57"/>
      <c r="B131" s="58" t="s">
        <v>247</v>
      </c>
      <c r="C131" s="29">
        <f>C130+C79+C66+C40</f>
        <v>61401310290.138519</v>
      </c>
      <c r="D131">
        <v>11434234460.930004</v>
      </c>
      <c r="E131" s="59">
        <f>E130+E79+E66+E40</f>
        <v>3872258138.9200001</v>
      </c>
      <c r="F131" s="59">
        <f>F130+F79+F66+F40</f>
        <v>3892648814.7299995</v>
      </c>
      <c r="G131" s="59">
        <f>G130+G79+G66+G40</f>
        <v>3807898053.3599997</v>
      </c>
      <c r="H131" s="16">
        <v>23007039467.940002</v>
      </c>
      <c r="I131" s="17">
        <v>37.469948701787061</v>
      </c>
    </row>
  </sheetData>
  <mergeCells count="4">
    <mergeCell ref="A1:I1"/>
    <mergeCell ref="A2:I2"/>
    <mergeCell ref="A3:I3"/>
    <mergeCell ref="E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workbookViewId="0">
      <selection activeCell="H14" sqref="H14"/>
    </sheetView>
  </sheetViews>
  <sheetFormatPr defaultRowHeight="15" x14ac:dyDescent="0.25"/>
  <cols>
    <col min="1" max="1" width="15.85546875" customWidth="1"/>
    <col min="2" max="2" width="32.5703125" customWidth="1"/>
    <col min="3" max="3" width="14.28515625" customWidth="1"/>
    <col min="4" max="4" width="16.28515625" customWidth="1"/>
    <col min="5" max="5" width="10" customWidth="1"/>
    <col min="6" max="6" width="14" customWidth="1"/>
  </cols>
  <sheetData>
    <row r="1" spans="1:12" ht="23.25" x14ac:dyDescent="0.35">
      <c r="A1" s="112" t="s">
        <v>278</v>
      </c>
      <c r="B1" s="112"/>
      <c r="C1" s="112"/>
      <c r="D1" s="112"/>
      <c r="E1" s="112"/>
      <c r="F1" s="112"/>
    </row>
    <row r="2" spans="1:12" ht="23.25" x14ac:dyDescent="0.35">
      <c r="A2" s="113" t="s">
        <v>279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 ht="24" thickBot="1" x14ac:dyDescent="0.4">
      <c r="A3" s="113"/>
      <c r="B3" s="113"/>
      <c r="C3" s="113"/>
      <c r="D3" s="113"/>
    </row>
    <row r="4" spans="1:12" ht="39" thickBot="1" x14ac:dyDescent="0.3">
      <c r="A4" s="114" t="s">
        <v>280</v>
      </c>
      <c r="B4" s="115" t="s">
        <v>7</v>
      </c>
      <c r="C4" s="114" t="s">
        <v>281</v>
      </c>
      <c r="D4" s="116" t="s">
        <v>282</v>
      </c>
      <c r="E4" s="117" t="s">
        <v>283</v>
      </c>
      <c r="F4" s="118" t="s">
        <v>284</v>
      </c>
    </row>
    <row r="5" spans="1:12" x14ac:dyDescent="0.25">
      <c r="A5" s="119"/>
      <c r="B5" s="120" t="s">
        <v>13</v>
      </c>
      <c r="C5" s="119"/>
      <c r="D5" s="121"/>
      <c r="E5" s="20"/>
      <c r="F5" s="20"/>
    </row>
    <row r="6" spans="1:12" x14ac:dyDescent="0.25">
      <c r="A6" s="122" t="str">
        <f>[1]personnel!A6</f>
        <v>011100000000</v>
      </c>
      <c r="B6" s="123" t="s">
        <v>18</v>
      </c>
      <c r="C6" s="124">
        <f>'[1]Administrative '!H10</f>
        <v>950000000</v>
      </c>
      <c r="D6" s="125">
        <v>1932016210.8099999</v>
      </c>
      <c r="E6" s="20"/>
      <c r="F6" s="20"/>
    </row>
    <row r="7" spans="1:12" x14ac:dyDescent="0.25">
      <c r="A7" s="122" t="str">
        <f>[1]personnel!A7</f>
        <v>011101000200</v>
      </c>
      <c r="B7" s="123" t="s">
        <v>20</v>
      </c>
      <c r="C7" s="124">
        <f>'[1]Administrative '!H513</f>
        <v>900000000</v>
      </c>
      <c r="D7" s="125">
        <v>2378782770.7599998</v>
      </c>
      <c r="E7" s="20"/>
      <c r="F7" s="20"/>
    </row>
    <row r="8" spans="1:12" x14ac:dyDescent="0.25">
      <c r="A8" s="122" t="str">
        <f>[1]personnel!A8</f>
        <v>011101000500</v>
      </c>
      <c r="B8" s="123" t="s">
        <v>22</v>
      </c>
      <c r="C8" s="124">
        <f>'[1]Administrative '!H1660</f>
        <v>300000000</v>
      </c>
      <c r="D8" s="125">
        <v>227367355.5</v>
      </c>
      <c r="E8" s="20"/>
      <c r="F8" s="20"/>
    </row>
    <row r="9" spans="1:12" x14ac:dyDescent="0.25">
      <c r="A9" s="122" t="str">
        <f>[1]personnel!A9</f>
        <v>011101000400</v>
      </c>
      <c r="B9" s="123" t="s">
        <v>24</v>
      </c>
      <c r="C9" s="124">
        <f>'[1]Administrative '!H2189</f>
        <v>15000000</v>
      </c>
      <c r="D9" s="125">
        <v>1618400</v>
      </c>
      <c r="E9" s="20"/>
      <c r="F9" s="20"/>
    </row>
    <row r="10" spans="1:12" x14ac:dyDescent="0.25">
      <c r="A10" s="122" t="str">
        <f>[1]personnel!A10</f>
        <v>011101000700</v>
      </c>
      <c r="B10" s="123" t="s">
        <v>26</v>
      </c>
      <c r="C10" s="124">
        <f>'[1]Administrative '!H2034</f>
        <v>10000000</v>
      </c>
      <c r="D10" s="125">
        <v>2250000</v>
      </c>
      <c r="E10" s="20" t="s">
        <v>285</v>
      </c>
      <c r="F10" s="20"/>
    </row>
    <row r="11" spans="1:12" x14ac:dyDescent="0.25">
      <c r="A11" s="122" t="str">
        <f>[1]personnel!A11</f>
        <v>011101000900</v>
      </c>
      <c r="B11" s="123" t="s">
        <v>28</v>
      </c>
      <c r="C11" s="124">
        <f>'[1]Administrative '!H2101</f>
        <v>10000000</v>
      </c>
      <c r="D11" s="125">
        <v>20537971</v>
      </c>
      <c r="E11" s="20"/>
      <c r="F11" s="20"/>
    </row>
    <row r="12" spans="1:12" x14ac:dyDescent="0.25">
      <c r="A12" s="122" t="str">
        <f>[1]personnel!A12</f>
        <v>011101001000</v>
      </c>
      <c r="B12" s="123" t="s">
        <v>30</v>
      </c>
      <c r="C12" s="124">
        <f>'[1]Administrative '!H2147</f>
        <v>5000000</v>
      </c>
      <c r="D12" s="125">
        <v>1800000</v>
      </c>
      <c r="E12" s="20"/>
      <c r="F12" s="20"/>
    </row>
    <row r="13" spans="1:12" x14ac:dyDescent="0.25">
      <c r="A13" s="122" t="str">
        <f>[1]personnel!A13</f>
        <v>011100100200</v>
      </c>
      <c r="B13" s="123" t="s">
        <v>32</v>
      </c>
      <c r="C13" s="124">
        <f>'[1]Administrative '!H791</f>
        <v>500000000</v>
      </c>
      <c r="D13" s="125">
        <v>224259750</v>
      </c>
      <c r="E13" s="20"/>
      <c r="F13" s="20"/>
    </row>
    <row r="14" spans="1:12" x14ac:dyDescent="0.25">
      <c r="A14" s="122" t="str">
        <f>[1]personnel!A14</f>
        <v>011100400100</v>
      </c>
      <c r="B14" s="123" t="s">
        <v>34</v>
      </c>
      <c r="C14" s="124">
        <f>'[1]Administrative '!H377</f>
        <v>699475400</v>
      </c>
      <c r="D14" s="125">
        <v>30715000</v>
      </c>
      <c r="E14" s="20"/>
      <c r="F14" s="20"/>
    </row>
    <row r="15" spans="1:12" x14ac:dyDescent="0.25">
      <c r="A15" s="122" t="str">
        <f>[1]personnel!A15</f>
        <v>051206600000</v>
      </c>
      <c r="B15" s="123" t="s">
        <v>36</v>
      </c>
      <c r="C15" s="124">
        <f>'[1]Administrative '!H2236</f>
        <v>10000000</v>
      </c>
      <c r="D15" s="125">
        <v>10745000</v>
      </c>
      <c r="E15" s="20"/>
      <c r="F15" s="20"/>
    </row>
    <row r="16" spans="1:12" x14ac:dyDescent="0.25">
      <c r="A16" s="122" t="str">
        <f>[1]personnel!A16</f>
        <v>011200100000</v>
      </c>
      <c r="B16" s="123" t="s">
        <v>38</v>
      </c>
      <c r="C16" s="124">
        <f>'[1]Administrative '!H1192</f>
        <v>5000000000</v>
      </c>
      <c r="D16" s="125">
        <v>541033200</v>
      </c>
      <c r="E16" s="20"/>
      <c r="F16" s="20"/>
    </row>
    <row r="17" spans="1:6" x14ac:dyDescent="0.25">
      <c r="A17" s="122" t="str">
        <f>[1]personnel!A17</f>
        <v>011105600100</v>
      </c>
      <c r="B17" s="123" t="s">
        <v>40</v>
      </c>
      <c r="C17" s="124">
        <f>'[1]Administrative '!H1964</f>
        <v>4124400</v>
      </c>
      <c r="D17" s="125">
        <v>1000000</v>
      </c>
      <c r="E17" s="20"/>
      <c r="F17" s="20"/>
    </row>
    <row r="18" spans="1:6" x14ac:dyDescent="0.25">
      <c r="A18" s="122" t="str">
        <f>[1]personnel!A18</f>
        <v>011101300100</v>
      </c>
      <c r="B18" s="123" t="s">
        <v>42</v>
      </c>
      <c r="C18" s="124">
        <f>'[1]Administrative '!H101</f>
        <v>200000000</v>
      </c>
      <c r="D18" s="125">
        <v>44151660</v>
      </c>
      <c r="E18" s="20"/>
      <c r="F18" s="20"/>
    </row>
    <row r="19" spans="1:6" x14ac:dyDescent="0.25">
      <c r="A19" s="122" t="str">
        <f>[1]personnel!A19</f>
        <v>011612200000</v>
      </c>
      <c r="B19" s="123" t="s">
        <v>44</v>
      </c>
      <c r="C19" s="124"/>
      <c r="D19" s="125"/>
      <c r="E19" s="20"/>
      <c r="F19" s="20"/>
    </row>
    <row r="20" spans="1:6" x14ac:dyDescent="0.25">
      <c r="A20" s="122" t="str">
        <f>[1]personnel!A20</f>
        <v>011101300300</v>
      </c>
      <c r="B20" s="123" t="s">
        <v>286</v>
      </c>
      <c r="C20" s="124">
        <f>'[1]Administrative '!H965</f>
        <v>1100000000</v>
      </c>
      <c r="D20" s="125">
        <v>2806826737.1800003</v>
      </c>
      <c r="E20" s="20"/>
      <c r="F20" s="20"/>
    </row>
    <row r="21" spans="1:6" x14ac:dyDescent="0.25">
      <c r="A21" s="122" t="str">
        <f>[1]personnel!A21</f>
        <v>011100100300</v>
      </c>
      <c r="B21" s="123" t="s">
        <v>48</v>
      </c>
      <c r="C21" s="124">
        <f>'[1]Administrative '!H2328</f>
        <v>80000000</v>
      </c>
      <c r="D21" s="125">
        <v>67160520</v>
      </c>
      <c r="E21" s="20"/>
      <c r="F21" s="20"/>
    </row>
    <row r="22" spans="1:6" x14ac:dyDescent="0.25">
      <c r="A22" s="122" t="str">
        <f>[1]personnel!A22</f>
        <v>011100300400</v>
      </c>
      <c r="B22" s="123" t="s">
        <v>50</v>
      </c>
      <c r="C22" s="124">
        <f>'[1]Administrative '!H603</f>
        <v>13150000</v>
      </c>
      <c r="D22" s="125">
        <v>4725000</v>
      </c>
      <c r="E22" s="20"/>
      <c r="F22" s="20"/>
    </row>
    <row r="23" spans="1:6" x14ac:dyDescent="0.25">
      <c r="A23" s="122" t="str">
        <f>[1]personnel!A23</f>
        <v>011100100800</v>
      </c>
      <c r="B23" s="123" t="s">
        <v>52</v>
      </c>
      <c r="C23" s="124">
        <f>'[1]Administrative '!H1330</f>
        <v>30000000</v>
      </c>
      <c r="D23" s="125">
        <v>54756000</v>
      </c>
      <c r="E23" s="20"/>
      <c r="F23" s="20"/>
    </row>
    <row r="24" spans="1:6" x14ac:dyDescent="0.25">
      <c r="A24" s="122" t="str">
        <f>[1]personnel!A24</f>
        <v>012500000000</v>
      </c>
      <c r="B24" s="123" t="s">
        <v>54</v>
      </c>
      <c r="C24" s="124">
        <f>'[1]Administrative '!H2465</f>
        <v>250000000</v>
      </c>
      <c r="D24" s="125">
        <v>35734200</v>
      </c>
      <c r="E24" s="20"/>
      <c r="F24" s="20"/>
    </row>
    <row r="25" spans="1:6" x14ac:dyDescent="0.25">
      <c r="A25" s="122" t="str">
        <f>[1]personnel!A25</f>
        <v>012500800100</v>
      </c>
      <c r="B25" s="123" t="s">
        <v>56</v>
      </c>
      <c r="C25" s="124">
        <f>'[1]Administrative '!H1738</f>
        <v>0</v>
      </c>
      <c r="D25" s="125"/>
      <c r="E25" s="20"/>
      <c r="F25" s="20"/>
    </row>
    <row r="26" spans="1:6" x14ac:dyDescent="0.25">
      <c r="A26" s="122" t="str">
        <f>[1]personnel!A26</f>
        <v>012504300000</v>
      </c>
      <c r="B26" s="123" t="s">
        <v>58</v>
      </c>
      <c r="C26" s="124">
        <f>'[1]Administrative '!H2603</f>
        <v>25000000</v>
      </c>
      <c r="D26" s="125"/>
      <c r="E26" s="20"/>
      <c r="F26" s="20"/>
    </row>
    <row r="27" spans="1:6" x14ac:dyDescent="0.25">
      <c r="A27" s="122" t="str">
        <f>[1]personnel!A27</f>
        <v>055100200100</v>
      </c>
      <c r="B27" s="123" t="s">
        <v>60</v>
      </c>
      <c r="C27" s="124">
        <f>'[1]Administrative '!H878</f>
        <v>7175000</v>
      </c>
      <c r="D27" s="125">
        <v>2000000</v>
      </c>
      <c r="E27" s="20"/>
      <c r="F27" s="20"/>
    </row>
    <row r="28" spans="1:6" x14ac:dyDescent="0.25">
      <c r="A28" s="122" t="str">
        <f>[1]personnel!$A$28</f>
        <v>011101300600</v>
      </c>
      <c r="B28" s="123" t="s">
        <v>62</v>
      </c>
      <c r="C28" s="124">
        <f>'[1]Administrative '!H1150</f>
        <v>15000000</v>
      </c>
      <c r="D28" s="125"/>
      <c r="E28" s="20"/>
      <c r="F28" s="20"/>
    </row>
    <row r="29" spans="1:6" x14ac:dyDescent="0.25">
      <c r="A29" s="122" t="str">
        <f>[1]personnel!A28</f>
        <v>011101300600</v>
      </c>
      <c r="B29" s="123" t="s">
        <v>64</v>
      </c>
      <c r="C29" s="124">
        <f>'[1]Administrative '!H2648</f>
        <v>12000000</v>
      </c>
      <c r="D29" s="125">
        <v>600000</v>
      </c>
      <c r="E29" s="20"/>
      <c r="F29" s="20"/>
    </row>
    <row r="30" spans="1:6" x14ac:dyDescent="0.25">
      <c r="A30" s="122" t="str">
        <f>[1]personnel!A29</f>
        <v>012504500000</v>
      </c>
      <c r="B30" s="123" t="s">
        <v>66</v>
      </c>
      <c r="C30" s="124">
        <f>'[1]2Economic'!H2376</f>
        <v>1267459049</v>
      </c>
      <c r="D30" s="125">
        <v>18372500</v>
      </c>
      <c r="E30" s="20"/>
      <c r="F30" s="20"/>
    </row>
    <row r="31" spans="1:6" x14ac:dyDescent="0.25">
      <c r="A31" s="122" t="str">
        <f>[1]personnel!A30</f>
        <v>023800000000</v>
      </c>
      <c r="B31" s="123" t="s">
        <v>68</v>
      </c>
      <c r="C31" s="124">
        <f>'[1]2Economic'!H2505</f>
        <v>40000000</v>
      </c>
      <c r="D31" s="125">
        <v>4143500</v>
      </c>
      <c r="E31" s="20"/>
      <c r="F31" s="20"/>
    </row>
    <row r="32" spans="1:6" x14ac:dyDescent="0.25">
      <c r="A32" s="122" t="str">
        <f>[1]personnel!A31</f>
        <v>026000000000</v>
      </c>
      <c r="B32" s="123" t="s">
        <v>70</v>
      </c>
      <c r="C32" s="124">
        <f>'[1]Administrative '!H1059</f>
        <v>10000000</v>
      </c>
      <c r="D32" s="125">
        <v>1000000</v>
      </c>
      <c r="E32" s="20"/>
      <c r="F32" s="20"/>
    </row>
    <row r="33" spans="1:6" x14ac:dyDescent="0.25">
      <c r="A33" s="122" t="str">
        <f>[1]personnel!A32</f>
        <v>140000000000</v>
      </c>
      <c r="B33" s="123" t="s">
        <v>72</v>
      </c>
      <c r="C33" s="124">
        <f>'[1]Administrative '!H1595</f>
        <v>10000000</v>
      </c>
      <c r="D33" s="125">
        <v>4440000</v>
      </c>
      <c r="E33" s="20"/>
      <c r="F33" s="20"/>
    </row>
    <row r="34" spans="1:6" x14ac:dyDescent="0.25">
      <c r="A34" s="122" t="str">
        <f>[1]personnel!A33</f>
        <v>011100100600</v>
      </c>
      <c r="B34" s="123" t="s">
        <v>74</v>
      </c>
      <c r="C34" s="124">
        <f>'[1]Administrative '!H1424</f>
        <v>20000000</v>
      </c>
      <c r="D34" s="125">
        <v>1500000</v>
      </c>
      <c r="E34" s="20"/>
      <c r="F34" s="20"/>
    </row>
    <row r="35" spans="1:6" x14ac:dyDescent="0.25">
      <c r="A35" s="122" t="str">
        <f>[1]personnel!A34</f>
        <v>014700100000</v>
      </c>
      <c r="B35" s="123" t="s">
        <v>76</v>
      </c>
      <c r="C35" s="124">
        <f>'[1]Administrative '!H1515</f>
        <v>9000000</v>
      </c>
      <c r="D35" s="125">
        <v>800000</v>
      </c>
      <c r="E35" s="20"/>
      <c r="F35" s="20"/>
    </row>
    <row r="36" spans="1:6" x14ac:dyDescent="0.25">
      <c r="A36" s="122" t="str">
        <f>[1]personnel!A35</f>
        <v>016700000000</v>
      </c>
      <c r="B36" s="123" t="s">
        <v>78</v>
      </c>
      <c r="C36" s="124">
        <f>'[1]Administrative '!H699</f>
        <v>62000000</v>
      </c>
      <c r="D36" s="125">
        <v>666666.66</v>
      </c>
      <c r="E36" s="20"/>
      <c r="F36" s="20"/>
    </row>
    <row r="37" spans="1:6" x14ac:dyDescent="0.25">
      <c r="A37" s="122" t="str">
        <f>[1]personnel!A36</f>
        <v>014800100100</v>
      </c>
      <c r="B37" s="123" t="s">
        <v>258</v>
      </c>
      <c r="C37" s="124" t="e">
        <f>'[1]Administrative '!H2737</f>
        <v>#REF!</v>
      </c>
      <c r="D37" s="125">
        <v>1600000</v>
      </c>
      <c r="E37" s="20"/>
      <c r="F37" s="20"/>
    </row>
    <row r="38" spans="1:6" x14ac:dyDescent="0.25">
      <c r="A38" s="122"/>
      <c r="B38" s="126" t="s">
        <v>287</v>
      </c>
      <c r="C38" s="127" t="e">
        <f t="shared" ref="C38" si="0">SUM(C6:C37)</f>
        <v>#REF!</v>
      </c>
      <c r="D38" s="128">
        <v>8420602441.9099998</v>
      </c>
      <c r="E38" s="20"/>
      <c r="F38" s="20"/>
    </row>
    <row r="39" spans="1:6" x14ac:dyDescent="0.25">
      <c r="A39" s="122"/>
      <c r="B39" s="126" t="s">
        <v>80</v>
      </c>
      <c r="C39" s="124"/>
      <c r="D39" s="125"/>
      <c r="E39" s="20"/>
      <c r="F39" s="20"/>
    </row>
    <row r="40" spans="1:6" x14ac:dyDescent="0.25">
      <c r="A40" s="122" t="s">
        <v>288</v>
      </c>
      <c r="B40" s="123" t="s">
        <v>81</v>
      </c>
      <c r="C40" s="124">
        <f>'[1]2Economic'!H563</f>
        <v>10000000</v>
      </c>
      <c r="D40" s="125"/>
      <c r="E40" s="20"/>
      <c r="F40" s="20"/>
    </row>
    <row r="41" spans="1:6" x14ac:dyDescent="0.25">
      <c r="A41" s="122" t="str">
        <f>[1]personnel!A41</f>
        <v>021500000000</v>
      </c>
      <c r="B41" s="123" t="s">
        <v>83</v>
      </c>
      <c r="C41" s="124">
        <f>'[1]2Economic'!H8</f>
        <v>40000000</v>
      </c>
      <c r="D41" s="125">
        <v>2500000</v>
      </c>
      <c r="E41" s="20"/>
      <c r="F41" s="20"/>
    </row>
    <row r="42" spans="1:6" x14ac:dyDescent="0.25">
      <c r="A42" s="122" t="str">
        <f>[1]personnel!A42</f>
        <v>021511400000</v>
      </c>
      <c r="B42" s="123" t="s">
        <v>85</v>
      </c>
      <c r="C42" s="124">
        <f>'[1]2Economic'!H299</f>
        <v>12930177.000000002</v>
      </c>
      <c r="D42" s="125">
        <v>2400000</v>
      </c>
      <c r="E42" s="20"/>
      <c r="F42" s="20"/>
    </row>
    <row r="43" spans="1:6" x14ac:dyDescent="0.25">
      <c r="A43" s="122" t="str">
        <f>[1]personnel!A43</f>
        <v>021511600000</v>
      </c>
      <c r="B43" s="123" t="s">
        <v>87</v>
      </c>
      <c r="C43" s="124" t="e">
        <f>'[1]2Economic'!H428</f>
        <v>#REF!</v>
      </c>
      <c r="D43" s="125"/>
      <c r="E43" s="20"/>
      <c r="F43" s="20"/>
    </row>
    <row r="44" spans="1:6" x14ac:dyDescent="0.25">
      <c r="A44" s="122" t="str">
        <f>[1]personnel!A44</f>
        <v>021511700000</v>
      </c>
      <c r="B44" s="123" t="s">
        <v>89</v>
      </c>
      <c r="C44" s="124">
        <f>'[1]2Economic'!H3821</f>
        <v>15950000</v>
      </c>
      <c r="D44" s="125">
        <v>3400000</v>
      </c>
      <c r="E44" s="20"/>
      <c r="F44" s="20"/>
    </row>
    <row r="45" spans="1:6" x14ac:dyDescent="0.25">
      <c r="A45" s="122" t="str">
        <f>[1]personnel!A45</f>
        <v>022200100100</v>
      </c>
      <c r="B45" s="123" t="s">
        <v>91</v>
      </c>
      <c r="C45" s="124">
        <f>'[1]2Economic'!H605</f>
        <v>45000000</v>
      </c>
      <c r="D45" s="125"/>
      <c r="E45" s="20"/>
      <c r="F45" s="20"/>
    </row>
    <row r="46" spans="1:6" x14ac:dyDescent="0.25">
      <c r="A46" s="122" t="str">
        <f>[1]personnel!A46</f>
        <v>022203200000</v>
      </c>
      <c r="B46" s="123" t="s">
        <v>263</v>
      </c>
      <c r="C46" s="124"/>
      <c r="D46" s="125"/>
      <c r="E46" s="20"/>
      <c r="F46" s="20"/>
    </row>
    <row r="47" spans="1:6" x14ac:dyDescent="0.25">
      <c r="A47" s="122" t="str">
        <f>[1]personnel!A47</f>
        <v>022203300000</v>
      </c>
      <c r="B47" s="123" t="s">
        <v>93</v>
      </c>
      <c r="C47" s="124">
        <f>'[1]2Economic'!H2682</f>
        <v>6720000</v>
      </c>
      <c r="D47" s="125"/>
      <c r="E47" s="20"/>
      <c r="F47" s="20"/>
    </row>
    <row r="48" spans="1:6" x14ac:dyDescent="0.25">
      <c r="A48" s="122" t="str">
        <f>[1]personnel!A48</f>
        <v>023406000000</v>
      </c>
      <c r="B48" s="123" t="s">
        <v>95</v>
      </c>
      <c r="C48" s="124">
        <f>'[1]2Economic'!H2856</f>
        <v>80000000</v>
      </c>
      <c r="D48" s="125"/>
      <c r="E48" s="20"/>
      <c r="F48" s="20"/>
    </row>
    <row r="49" spans="1:6" x14ac:dyDescent="0.25">
      <c r="A49" s="122" t="str">
        <f>[1]personnel!A49</f>
        <v>022000000000</v>
      </c>
      <c r="B49" s="123" t="s">
        <v>97</v>
      </c>
      <c r="C49" s="124">
        <f>'[1]2Economic'!H2945</f>
        <v>2275000000</v>
      </c>
      <c r="D49" s="125"/>
      <c r="E49" s="20"/>
      <c r="F49" s="20"/>
    </row>
    <row r="50" spans="1:6" x14ac:dyDescent="0.25">
      <c r="A50" s="122" t="str">
        <f>[1]personnel!A50</f>
        <v>022000800000</v>
      </c>
      <c r="B50" s="123" t="s">
        <v>99</v>
      </c>
      <c r="C50" s="124">
        <f>'[1]2Economic'!H3643</f>
        <v>0</v>
      </c>
      <c r="D50" s="125"/>
      <c r="E50" s="20"/>
      <c r="F50" s="20"/>
    </row>
    <row r="51" spans="1:6" x14ac:dyDescent="0.25">
      <c r="A51" s="122" t="str">
        <f>[1]personnel!A51</f>
        <v>022001102500</v>
      </c>
      <c r="B51" s="123" t="s">
        <v>101</v>
      </c>
      <c r="C51" s="124">
        <f>'[1]2Economic'!H3556</f>
        <v>28934000</v>
      </c>
      <c r="D51" s="125"/>
      <c r="E51" s="20"/>
      <c r="F51" s="20"/>
    </row>
    <row r="52" spans="1:6" x14ac:dyDescent="0.25">
      <c r="A52" s="122" t="str">
        <f>[1]personnel!A52</f>
        <v>025210700400</v>
      </c>
      <c r="B52" s="123" t="s">
        <v>103</v>
      </c>
      <c r="C52" s="124">
        <f>'[1]2Economic'!H2033</f>
        <v>5000000</v>
      </c>
      <c r="D52" s="125">
        <v>34618000</v>
      </c>
      <c r="E52" s="20"/>
      <c r="F52" s="20"/>
    </row>
    <row r="53" spans="1:6" x14ac:dyDescent="0.25">
      <c r="A53" s="122" t="str">
        <f>[1]personnel!A53</f>
        <v>055310800000</v>
      </c>
      <c r="B53" s="123" t="s">
        <v>105</v>
      </c>
      <c r="C53" s="124">
        <f>'[1]2Economic'!H3337</f>
        <v>14008690</v>
      </c>
      <c r="D53" s="125"/>
      <c r="E53" s="20"/>
      <c r="F53" s="20"/>
    </row>
    <row r="54" spans="1:6" x14ac:dyDescent="0.25">
      <c r="A54" s="122" t="str">
        <f>[1]personnel!A54</f>
        <v>026000000000</v>
      </c>
      <c r="B54" s="123" t="s">
        <v>106</v>
      </c>
      <c r="C54" s="124">
        <f>'[1]2Economic'!H819</f>
        <v>70000000</v>
      </c>
      <c r="D54" s="125">
        <v>2400000</v>
      </c>
      <c r="E54" s="20"/>
      <c r="F54" s="20"/>
    </row>
    <row r="55" spans="1:6" x14ac:dyDescent="0.25">
      <c r="A55" s="122" t="str">
        <f>[1]personnel!A55</f>
        <v>026005200000</v>
      </c>
      <c r="B55" s="123" t="s">
        <v>108</v>
      </c>
      <c r="C55" s="124">
        <f>'[1]2Economic'!H951</f>
        <v>184500000</v>
      </c>
      <c r="D55" s="125"/>
      <c r="E55" s="20"/>
      <c r="F55" s="20"/>
    </row>
    <row r="56" spans="1:6" x14ac:dyDescent="0.25">
      <c r="A56" s="122" t="str">
        <f>[1]personnel!A56</f>
        <v>025300100100</v>
      </c>
      <c r="B56" s="123" t="s">
        <v>110</v>
      </c>
      <c r="C56" s="124">
        <f>'[1]2Economic'!H3211</f>
        <v>4850000</v>
      </c>
      <c r="D56" s="125">
        <v>176977110.5</v>
      </c>
      <c r="E56" s="20"/>
      <c r="F56" s="20"/>
    </row>
    <row r="57" spans="1:6" x14ac:dyDescent="0.25">
      <c r="A57" s="122"/>
      <c r="B57" s="123" t="s">
        <v>111</v>
      </c>
      <c r="C57" s="124">
        <f>'[1]2Economic'!H3468</f>
        <v>6000000.2999999998</v>
      </c>
      <c r="D57" s="125">
        <v>0</v>
      </c>
      <c r="E57" s="20"/>
      <c r="F57" s="20"/>
    </row>
    <row r="58" spans="1:6" x14ac:dyDescent="0.25">
      <c r="A58" s="122" t="str">
        <f>[1]personnel!A58</f>
        <v>053500000000</v>
      </c>
      <c r="B58" s="123" t="s">
        <v>113</v>
      </c>
      <c r="C58" s="124">
        <f>'[1]5Social'!H2316</f>
        <v>48000000</v>
      </c>
      <c r="D58" s="125"/>
      <c r="E58" s="20"/>
      <c r="F58" s="20"/>
    </row>
    <row r="59" spans="1:6" x14ac:dyDescent="0.25">
      <c r="A59" s="122" t="str">
        <f>[1]personnel!A59</f>
        <v>053511000000</v>
      </c>
      <c r="B59" s="123" t="s">
        <v>115</v>
      </c>
      <c r="C59" s="124">
        <f>'[1]5Social'!H2458</f>
        <v>199600000</v>
      </c>
      <c r="D59" s="125">
        <v>400000</v>
      </c>
      <c r="E59" s="20"/>
      <c r="F59" s="20"/>
    </row>
    <row r="60" spans="1:6" x14ac:dyDescent="0.25">
      <c r="A60" s="122" t="str">
        <f>[1]personnel!A60</f>
        <v>053511100000</v>
      </c>
      <c r="B60" s="123" t="s">
        <v>117</v>
      </c>
      <c r="C60" s="124">
        <f>'[1]5Social'!H2573</f>
        <v>5000000</v>
      </c>
      <c r="D60" s="125">
        <v>290000</v>
      </c>
      <c r="E60" s="20"/>
      <c r="F60" s="20"/>
    </row>
    <row r="61" spans="1:6" x14ac:dyDescent="0.25">
      <c r="A61" s="122" t="str">
        <f>[1]personnel!A61</f>
        <v>053511200000</v>
      </c>
      <c r="B61" s="123" t="s">
        <v>267</v>
      </c>
      <c r="C61" s="124">
        <f>'[1]5Social'!H2692</f>
        <v>4000000</v>
      </c>
      <c r="D61" s="125">
        <v>24790950</v>
      </c>
      <c r="E61" s="20"/>
      <c r="F61" s="20"/>
    </row>
    <row r="62" spans="1:6" x14ac:dyDescent="0.25">
      <c r="A62" s="122" t="str">
        <f>[1]personnel!A62</f>
        <v>023400000000</v>
      </c>
      <c r="B62" s="123" t="s">
        <v>121</v>
      </c>
      <c r="C62" s="124">
        <f>'[1]2Economic'!H1123</f>
        <v>199100000</v>
      </c>
      <c r="D62" s="125">
        <v>70598406.050000012</v>
      </c>
      <c r="E62" s="20"/>
      <c r="F62" s="20"/>
    </row>
    <row r="63" spans="1:6" x14ac:dyDescent="0.25">
      <c r="A63" s="122" t="str">
        <f>[1]personnel!A63</f>
        <v>023403600000</v>
      </c>
      <c r="B63" s="123" t="s">
        <v>123</v>
      </c>
      <c r="C63" s="124">
        <f>'[1]2Economic'!H3952</f>
        <v>40000000</v>
      </c>
      <c r="D63" s="125">
        <v>1200000</v>
      </c>
      <c r="E63" s="20"/>
      <c r="F63" s="20"/>
    </row>
    <row r="64" spans="1:6" x14ac:dyDescent="0.25">
      <c r="A64" s="122" t="str">
        <f>[1]personnel!A64</f>
        <v>023402350000</v>
      </c>
      <c r="B64" s="123" t="s">
        <v>125</v>
      </c>
      <c r="C64" s="124">
        <f>'[1]2Economic'!H2770</f>
        <v>10000000</v>
      </c>
      <c r="D64" s="125">
        <v>1000000</v>
      </c>
      <c r="E64" s="20"/>
      <c r="F64" s="20"/>
    </row>
    <row r="65" spans="1:6" x14ac:dyDescent="0.25">
      <c r="A65" s="122"/>
      <c r="B65" s="126" t="s">
        <v>287</v>
      </c>
      <c r="C65" s="124" t="e">
        <f>SUM(C40:C64)</f>
        <v>#REF!</v>
      </c>
      <c r="D65" s="125">
        <v>74280505</v>
      </c>
      <c r="E65" s="20"/>
      <c r="F65" s="20"/>
    </row>
    <row r="66" spans="1:6" x14ac:dyDescent="0.25">
      <c r="A66" s="122"/>
      <c r="B66" s="126" t="s">
        <v>126</v>
      </c>
      <c r="C66" s="124"/>
      <c r="D66" s="125">
        <v>218050000</v>
      </c>
      <c r="E66" s="20"/>
      <c r="F66" s="20"/>
    </row>
    <row r="67" spans="1:6" x14ac:dyDescent="0.25">
      <c r="A67" s="122" t="str">
        <f>[1]personnel!A67</f>
        <v>051200200100</v>
      </c>
      <c r="B67" s="123" t="s">
        <v>289</v>
      </c>
      <c r="C67" s="124">
        <f>'[1]Administrative '!H238</f>
        <v>20000000</v>
      </c>
      <c r="D67" s="125">
        <v>750000</v>
      </c>
      <c r="E67" s="20"/>
      <c r="F67" s="20"/>
    </row>
    <row r="68" spans="1:6" x14ac:dyDescent="0.25">
      <c r="A68" s="122" t="str">
        <f>[1]personnel!A68</f>
        <v>032605700000</v>
      </c>
      <c r="B68" s="123" t="s">
        <v>130</v>
      </c>
      <c r="C68" s="124">
        <f>'[1]3Law &amp; Justice'!H470</f>
        <v>156040000</v>
      </c>
      <c r="D68" s="125">
        <v>500000</v>
      </c>
      <c r="E68" s="20"/>
      <c r="F68" s="20"/>
    </row>
    <row r="69" spans="1:6" x14ac:dyDescent="0.25">
      <c r="A69" s="122" t="str">
        <f>[1]personnel!A69</f>
        <v>032605900000</v>
      </c>
      <c r="B69" s="123" t="s">
        <v>132</v>
      </c>
      <c r="C69" s="124">
        <f>'[1]3Law &amp; Justice'!H549</f>
        <v>2830000</v>
      </c>
      <c r="D69" s="125">
        <v>106432964.28</v>
      </c>
      <c r="E69" s="20"/>
      <c r="F69" s="20"/>
    </row>
    <row r="70" spans="1:6" x14ac:dyDescent="0.25">
      <c r="A70" s="122" t="str">
        <f>[1]personnel!A70</f>
        <v>023406100000</v>
      </c>
      <c r="B70" s="123" t="s">
        <v>268</v>
      </c>
      <c r="C70" s="124">
        <f>'[1]2Economic'!H4036</f>
        <v>40000000</v>
      </c>
      <c r="D70" s="125"/>
      <c r="E70" s="20"/>
      <c r="F70" s="20"/>
    </row>
    <row r="71" spans="1:6" x14ac:dyDescent="0.25">
      <c r="A71" s="122" t="str">
        <f>[1]personnel!A71</f>
        <v>023412400000</v>
      </c>
      <c r="B71" s="123" t="s">
        <v>136</v>
      </c>
      <c r="C71" s="124">
        <f>'[1]2Economic'!H3121</f>
        <v>20460000</v>
      </c>
      <c r="D71" s="125">
        <v>600000</v>
      </c>
      <c r="E71" s="20"/>
      <c r="F71" s="20"/>
    </row>
    <row r="72" spans="1:6" x14ac:dyDescent="0.25">
      <c r="A72" s="122" t="str">
        <f>[1]personnel!A72</f>
        <v>032605800000</v>
      </c>
      <c r="B72" s="123" t="s">
        <v>138</v>
      </c>
      <c r="C72" s="127">
        <f>'[1]3Law &amp; Justice'!H217</f>
        <v>845000000</v>
      </c>
      <c r="D72" s="128">
        <v>721187935.82999992</v>
      </c>
      <c r="E72" s="20"/>
      <c r="F72" s="20"/>
    </row>
    <row r="73" spans="1:6" x14ac:dyDescent="0.25">
      <c r="A73" s="122" t="str">
        <f>[1]personnel!A73</f>
        <v>032600000000</v>
      </c>
      <c r="B73" s="123" t="s">
        <v>140</v>
      </c>
      <c r="C73" s="124">
        <f>'[1]3Law &amp; Justice'!H133</f>
        <v>62000000</v>
      </c>
      <c r="D73" s="125"/>
      <c r="E73" s="20"/>
      <c r="F73" s="20"/>
    </row>
    <row r="74" spans="1:6" x14ac:dyDescent="0.25">
      <c r="A74" s="122" t="str">
        <f>[1]personnel!A74</f>
        <v>032605400000</v>
      </c>
      <c r="B74" s="123" t="s">
        <v>142</v>
      </c>
      <c r="C74" s="124">
        <f>'[1]3Law &amp; Justice'!H343</f>
        <v>1027066659</v>
      </c>
      <c r="D74" s="125">
        <v>22092500</v>
      </c>
      <c r="E74" s="20"/>
      <c r="F74" s="20"/>
    </row>
    <row r="75" spans="1:6" x14ac:dyDescent="0.25">
      <c r="A75" s="122" t="str">
        <f>[1]personnel!A75</f>
        <v>032605500100</v>
      </c>
      <c r="B75" s="123" t="s">
        <v>144</v>
      </c>
      <c r="C75" s="124">
        <f>'[1]3Law &amp; Justice'!H630</f>
        <v>42350000</v>
      </c>
      <c r="D75" s="125">
        <v>1600000</v>
      </c>
      <c r="E75" s="20"/>
      <c r="F75" s="20"/>
    </row>
    <row r="76" spans="1:6" x14ac:dyDescent="0.25">
      <c r="A76" s="122" t="str">
        <f>[1]personnel!A76</f>
        <v>035000000000</v>
      </c>
      <c r="B76" s="123" t="s">
        <v>146</v>
      </c>
      <c r="C76" s="124">
        <f>'[1]3Law &amp; Justice'!H745</f>
        <v>6500000</v>
      </c>
      <c r="D76" s="125">
        <v>500000</v>
      </c>
      <c r="E76" s="20"/>
      <c r="F76" s="20"/>
    </row>
    <row r="77" spans="1:6" x14ac:dyDescent="0.25">
      <c r="A77" s="122" t="str">
        <f>[1]personnel!A77</f>
        <v>032605600100</v>
      </c>
      <c r="B77" s="123" t="s">
        <v>148</v>
      </c>
      <c r="C77" s="124">
        <f>'[1]3Law &amp; Justice'!H9</f>
        <v>92509967</v>
      </c>
      <c r="D77" s="125">
        <v>7800000</v>
      </c>
      <c r="E77" s="20"/>
      <c r="F77" s="20"/>
    </row>
    <row r="78" spans="1:6" x14ac:dyDescent="0.25">
      <c r="A78" s="122"/>
      <c r="B78" s="126" t="s">
        <v>287</v>
      </c>
      <c r="C78" s="124">
        <f>SUM(C67:C77)</f>
        <v>2314756626</v>
      </c>
      <c r="D78" s="125">
        <v>2800000</v>
      </c>
      <c r="E78" s="20"/>
      <c r="F78" s="20"/>
    </row>
    <row r="79" spans="1:6" x14ac:dyDescent="0.25">
      <c r="A79" s="122">
        <v>5</v>
      </c>
      <c r="B79" s="129" t="s">
        <v>149</v>
      </c>
      <c r="C79" s="124"/>
      <c r="D79" s="125">
        <v>424636329.93000001</v>
      </c>
      <c r="E79" s="20"/>
      <c r="F79" s="20"/>
    </row>
    <row r="80" spans="1:6" x14ac:dyDescent="0.25">
      <c r="A80" s="122" t="str">
        <f>[1]personnel!A80</f>
        <v>051212300000</v>
      </c>
      <c r="B80" s="123" t="s">
        <v>151</v>
      </c>
      <c r="C80" s="124">
        <f>'[1]5Social'!H5376</f>
        <v>100000000</v>
      </c>
      <c r="D80" s="125">
        <v>9393812.7599999998</v>
      </c>
      <c r="E80" s="20"/>
      <c r="F80" s="20"/>
    </row>
    <row r="81" spans="1:6" x14ac:dyDescent="0.25">
      <c r="A81" s="122">
        <f>[1]personnel!A81</f>
        <v>25200000000</v>
      </c>
      <c r="B81" s="123" t="s">
        <v>152</v>
      </c>
      <c r="C81" s="124">
        <f>'[1]2Economic'!H1886</f>
        <v>57700000</v>
      </c>
      <c r="D81" s="125">
        <v>750000</v>
      </c>
      <c r="E81" s="20"/>
      <c r="F81" s="20"/>
    </row>
    <row r="82" spans="1:6" x14ac:dyDescent="0.25">
      <c r="A82" s="122" t="str">
        <f>[1]personnel!A82</f>
        <v>025210100200</v>
      </c>
      <c r="B82" s="123" t="s">
        <v>154</v>
      </c>
      <c r="C82" s="124">
        <f>'[1]2Economic'!H2159</f>
        <v>473219291.53499997</v>
      </c>
      <c r="D82" s="125">
        <v>1500000</v>
      </c>
      <c r="E82" s="20"/>
      <c r="F82" s="20"/>
    </row>
    <row r="83" spans="1:6" x14ac:dyDescent="0.25">
      <c r="A83" s="122" t="str">
        <f>[1]personnel!A83</f>
        <v>025210600100</v>
      </c>
      <c r="B83" s="123" t="s">
        <v>156</v>
      </c>
      <c r="C83" s="124"/>
      <c r="D83" s="125">
        <v>5800000</v>
      </c>
      <c r="E83" s="20"/>
      <c r="F83" s="20"/>
    </row>
    <row r="84" spans="1:6" x14ac:dyDescent="0.25">
      <c r="A84" s="122" t="str">
        <f>[1]personnel!A84</f>
        <v>022203100000</v>
      </c>
      <c r="B84" s="123" t="s">
        <v>158</v>
      </c>
      <c r="C84" s="124">
        <f>'[1]2Economic'!H742</f>
        <v>2000000</v>
      </c>
      <c r="D84" s="125">
        <v>2740000</v>
      </c>
      <c r="E84" s="20"/>
      <c r="F84" s="20"/>
    </row>
    <row r="85" spans="1:6" x14ac:dyDescent="0.25">
      <c r="A85" s="122" t="str">
        <f>[1]personnel!A85</f>
        <v>052100000000</v>
      </c>
      <c r="B85" s="123" t="s">
        <v>160</v>
      </c>
      <c r="C85" s="124">
        <f>'[1]5Social'!H4095</f>
        <v>250550000</v>
      </c>
      <c r="D85" s="125"/>
      <c r="E85" s="20"/>
      <c r="F85" s="20"/>
    </row>
    <row r="86" spans="1:6" x14ac:dyDescent="0.25">
      <c r="A86" s="122" t="str">
        <f>[1]personnel!A86</f>
        <v>052111500100</v>
      </c>
      <c r="B86" s="123" t="s">
        <v>162</v>
      </c>
      <c r="C86" s="124"/>
      <c r="D86" s="125"/>
      <c r="E86" s="20"/>
      <c r="F86" s="20"/>
    </row>
    <row r="87" spans="1:6" x14ac:dyDescent="0.25">
      <c r="A87" s="122" t="str">
        <f>[1]personnel!A87</f>
        <v>'052210880000</v>
      </c>
      <c r="B87" s="123" t="s">
        <v>271</v>
      </c>
      <c r="C87" s="124">
        <f>'[1]5Social'!H4817</f>
        <v>20364000</v>
      </c>
      <c r="D87" s="125">
        <v>1600000</v>
      </c>
      <c r="E87" s="20"/>
      <c r="F87" s="20"/>
    </row>
    <row r="88" spans="1:6" x14ac:dyDescent="0.25">
      <c r="A88" s="122" t="str">
        <f>[1]personnel!A88</f>
        <v>052108600000</v>
      </c>
      <c r="B88" s="123" t="s">
        <v>166</v>
      </c>
      <c r="C88" s="124">
        <f>'[1]5Social'!H4378</f>
        <v>320000000</v>
      </c>
      <c r="D88" s="125">
        <v>23991581</v>
      </c>
      <c r="E88" s="20"/>
      <c r="F88" s="20"/>
    </row>
    <row r="89" spans="1:6" x14ac:dyDescent="0.25">
      <c r="A89" s="122" t="str">
        <f>[1]personnel!A89</f>
        <v>052108608800</v>
      </c>
      <c r="B89" s="123" t="s">
        <v>168</v>
      </c>
      <c r="C89" s="124">
        <f>'[1]5Social'!H4493</f>
        <v>274210000</v>
      </c>
      <c r="D89" s="125">
        <v>381125920.20999998</v>
      </c>
      <c r="E89" s="20"/>
      <c r="F89" s="20"/>
    </row>
    <row r="90" spans="1:6" x14ac:dyDescent="0.25">
      <c r="A90" s="122" t="str">
        <f>[1]personnel!A90</f>
        <v>052109300000</v>
      </c>
      <c r="B90" s="123" t="s">
        <v>170</v>
      </c>
      <c r="C90" s="124">
        <f>'[1]5Social'!H5037</f>
        <v>110600000</v>
      </c>
      <c r="D90" s="125"/>
      <c r="E90" s="20"/>
      <c r="F90" s="20"/>
    </row>
    <row r="91" spans="1:6" x14ac:dyDescent="0.25">
      <c r="A91" s="122" t="str">
        <f>[1]personnel!A91</f>
        <v>052109400000</v>
      </c>
      <c r="B91" s="123" t="s">
        <v>272</v>
      </c>
      <c r="C91" s="124">
        <f>'[1]5Social'!H5109</f>
        <v>5600000</v>
      </c>
      <c r="D91" s="125"/>
      <c r="E91" s="20"/>
      <c r="F91" s="20"/>
    </row>
    <row r="92" spans="1:6" x14ac:dyDescent="0.25">
      <c r="A92" s="122" t="str">
        <f>[1]personnel!A92</f>
        <v>052109000000</v>
      </c>
      <c r="B92" s="123" t="s">
        <v>174</v>
      </c>
      <c r="C92" s="124">
        <f>'[1]5Social'!H4918</f>
        <v>9500000</v>
      </c>
      <c r="D92" s="125">
        <v>205536748.00999999</v>
      </c>
      <c r="E92" s="20"/>
      <c r="F92" s="20"/>
    </row>
    <row r="93" spans="1:6" x14ac:dyDescent="0.25">
      <c r="A93" s="122" t="str">
        <f>[1]personnel!A93</f>
        <v>052109200000</v>
      </c>
      <c r="B93" s="123" t="s">
        <v>176</v>
      </c>
      <c r="C93" s="124">
        <f>'[1]5Social'!H4995</f>
        <v>9500000</v>
      </c>
      <c r="D93" s="125"/>
      <c r="E93" s="20"/>
      <c r="F93" s="20"/>
    </row>
    <row r="94" spans="1:6" x14ac:dyDescent="0.25">
      <c r="A94" s="122" t="str">
        <f>[1]personnel!A94</f>
        <v>052109100000</v>
      </c>
      <c r="B94" s="123" t="s">
        <v>178</v>
      </c>
      <c r="C94" s="124">
        <f>'[1]5Social'!H4958</f>
        <v>9250000</v>
      </c>
      <c r="D94" s="125">
        <v>500000</v>
      </c>
      <c r="E94" s="20"/>
      <c r="F94" s="20"/>
    </row>
    <row r="95" spans="1:6" x14ac:dyDescent="0.25">
      <c r="A95" s="122" t="str">
        <f>[1]personnel!A95</f>
        <v>052110400100</v>
      </c>
      <c r="B95" s="123" t="s">
        <v>180</v>
      </c>
      <c r="C95" s="124">
        <f>'[1]5Social'!H4734</f>
        <v>52400000</v>
      </c>
      <c r="D95" s="125">
        <v>163337850.79999998</v>
      </c>
      <c r="E95" s="20"/>
      <c r="F95" s="20"/>
    </row>
    <row r="96" spans="1:6" x14ac:dyDescent="0.25">
      <c r="A96" s="122" t="str">
        <f>[1]personnel!A96</f>
        <v>052108707209</v>
      </c>
      <c r="B96" s="123" t="s">
        <v>182</v>
      </c>
      <c r="C96" s="124">
        <f>'[1]5Social'!H4653</f>
        <v>28500000</v>
      </c>
      <c r="D96" s="125"/>
      <c r="E96" s="20"/>
      <c r="F96" s="20"/>
    </row>
    <row r="97" spans="1:6" x14ac:dyDescent="0.25">
      <c r="A97" s="122" t="str">
        <f>[1]personnel!A97</f>
        <v>052111800000</v>
      </c>
      <c r="B97" s="123" t="s">
        <v>184</v>
      </c>
      <c r="C97" s="124">
        <f>'[1]5Social'!H5180</f>
        <v>9700000</v>
      </c>
      <c r="D97" s="125">
        <v>161084642.5</v>
      </c>
      <c r="E97" s="20"/>
      <c r="F97" s="20"/>
    </row>
    <row r="98" spans="1:6" x14ac:dyDescent="0.25">
      <c r="A98" s="122" t="str">
        <f>[1]personnel!A98</f>
        <v>052111900000</v>
      </c>
      <c r="B98" s="123" t="s">
        <v>186</v>
      </c>
      <c r="C98" s="124">
        <f>'[1]5Social'!H5217</f>
        <v>8000000</v>
      </c>
      <c r="D98" s="125">
        <v>2500000</v>
      </c>
      <c r="E98" s="20"/>
      <c r="F98" s="20"/>
    </row>
    <row r="99" spans="1:6" x14ac:dyDescent="0.25">
      <c r="A99" s="122" t="str">
        <f>[1]personnel!A99</f>
        <v>052112100000</v>
      </c>
      <c r="B99" s="123" t="s">
        <v>188</v>
      </c>
      <c r="C99" s="124">
        <f>'[1]5Social'!H5296</f>
        <v>15250000</v>
      </c>
      <c r="D99" s="125"/>
      <c r="E99" s="20"/>
      <c r="F99" s="20"/>
    </row>
    <row r="100" spans="1:6" x14ac:dyDescent="0.25">
      <c r="A100" s="122" t="str">
        <f>[1]personnel!A100</f>
        <v xml:space="preserve"> '051700000000</v>
      </c>
      <c r="B100" s="123" t="s">
        <v>190</v>
      </c>
      <c r="C100" s="124">
        <f>'[1]5Social'!H8</f>
        <v>782630000</v>
      </c>
      <c r="D100" s="125">
        <v>1000000</v>
      </c>
      <c r="E100" s="20"/>
      <c r="F100" s="20"/>
    </row>
    <row r="101" spans="1:6" x14ac:dyDescent="0.25">
      <c r="A101" s="122" t="str">
        <f>[1]personnel!A101</f>
        <v>051712000000</v>
      </c>
      <c r="B101" s="123" t="s">
        <v>192</v>
      </c>
      <c r="C101" s="124">
        <f>'[1]5Social'!H633</f>
        <v>16000000</v>
      </c>
      <c r="D101" s="125">
        <v>1000000</v>
      </c>
      <c r="E101" s="20"/>
      <c r="F101" s="20"/>
    </row>
    <row r="102" spans="1:6" x14ac:dyDescent="0.25">
      <c r="A102" s="122" t="str">
        <f>[1]personnel!A102</f>
        <v>051707605308</v>
      </c>
      <c r="B102" s="123" t="s">
        <v>194</v>
      </c>
      <c r="C102" s="124">
        <f>'[1]5Social'!H2239</f>
        <v>20000000</v>
      </c>
      <c r="D102" s="125">
        <v>1000000</v>
      </c>
      <c r="E102" s="20"/>
      <c r="F102" s="20"/>
    </row>
    <row r="103" spans="1:6" x14ac:dyDescent="0.25">
      <c r="A103" s="122" t="str">
        <f>[1]personnel!A103</f>
        <v>051707300000</v>
      </c>
      <c r="B103" s="123" t="s">
        <v>196</v>
      </c>
      <c r="C103" s="124">
        <f>'[1]5Social'!H708</f>
        <v>3770000</v>
      </c>
      <c r="D103" s="125">
        <v>1000000</v>
      </c>
      <c r="E103" s="20"/>
      <c r="F103" s="20"/>
    </row>
    <row r="104" spans="1:6" x14ac:dyDescent="0.25">
      <c r="A104" s="122" t="str">
        <f>[1]personnel!A104</f>
        <v>051707800000</v>
      </c>
      <c r="B104" s="123" t="s">
        <v>198</v>
      </c>
      <c r="C104" s="124">
        <f>'[1]5Social'!H1549</f>
        <v>62598000</v>
      </c>
      <c r="D104" s="125"/>
      <c r="E104" s="20"/>
      <c r="F104" s="20"/>
    </row>
    <row r="105" spans="1:6" x14ac:dyDescent="0.25">
      <c r="A105" s="122" t="str">
        <f>[1]personnel!A105</f>
        <v>051707900000</v>
      </c>
      <c r="B105" s="123" t="s">
        <v>200</v>
      </c>
      <c r="C105" s="124">
        <f>'[1]5Social'!H1854</f>
        <v>35600000</v>
      </c>
      <c r="D105" s="125">
        <v>249434283</v>
      </c>
      <c r="E105" s="20"/>
      <c r="F105" s="20"/>
    </row>
    <row r="106" spans="1:6" x14ac:dyDescent="0.25">
      <c r="A106" s="122" t="str">
        <f>[1]personnel!A106</f>
        <v>051702300100</v>
      </c>
      <c r="B106" s="123" t="s">
        <v>274</v>
      </c>
      <c r="C106" s="124">
        <f>'[1]5Social'!H1971</f>
        <v>480400000</v>
      </c>
      <c r="D106" s="125"/>
      <c r="E106" s="20"/>
      <c r="F106" s="20"/>
    </row>
    <row r="107" spans="1:6" x14ac:dyDescent="0.25">
      <c r="A107" s="122" t="str">
        <f>[1]personnel!A107</f>
        <v>051707600000</v>
      </c>
      <c r="B107" s="123" t="s">
        <v>275</v>
      </c>
      <c r="C107" s="124">
        <f>'[1]5Social'!H1024</f>
        <v>321233511</v>
      </c>
      <c r="D107" s="125">
        <v>549021220.87</v>
      </c>
      <c r="E107" s="20"/>
      <c r="F107" s="20"/>
    </row>
    <row r="108" spans="1:6" x14ac:dyDescent="0.25">
      <c r="A108" s="122" t="str">
        <f>[1]personnel!A108</f>
        <v>051707200000</v>
      </c>
      <c r="B108" s="123" t="s">
        <v>206</v>
      </c>
      <c r="C108" s="124">
        <f>'[1]5Social'!H1204</f>
        <v>7000000</v>
      </c>
      <c r="D108" s="125">
        <v>4000000</v>
      </c>
      <c r="E108" s="20"/>
      <c r="F108" s="20"/>
    </row>
    <row r="109" spans="1:6" x14ac:dyDescent="0.25">
      <c r="A109" s="122" t="str">
        <f>[1]personnel!A109</f>
        <v>051707100000</v>
      </c>
      <c r="B109" s="123" t="s">
        <v>208</v>
      </c>
      <c r="C109" s="124">
        <f>'[1]5Social'!H363</f>
        <v>82224447</v>
      </c>
      <c r="D109" s="125">
        <v>1200000</v>
      </c>
      <c r="E109" s="20"/>
      <c r="F109" s="20"/>
    </row>
    <row r="110" spans="1:6" x14ac:dyDescent="0.25">
      <c r="A110" s="122" t="str">
        <f>[1]personnel!A110</f>
        <v>051708305800</v>
      </c>
      <c r="B110" s="123" t="s">
        <v>210</v>
      </c>
      <c r="C110" s="124">
        <f>'[1]5Social'!H522</f>
        <v>1541400000</v>
      </c>
      <c r="D110" s="125">
        <v>1600000</v>
      </c>
      <c r="E110" s="20"/>
      <c r="F110" s="20"/>
    </row>
    <row r="111" spans="1:6" x14ac:dyDescent="0.25">
      <c r="A111" s="122" t="str">
        <f>[1]personnel!A111</f>
        <v>051705600100</v>
      </c>
      <c r="B111" s="123" t="s">
        <v>212</v>
      </c>
      <c r="C111" s="124">
        <f>'[1]5Social'!H1468</f>
        <v>72010000</v>
      </c>
      <c r="D111" s="125"/>
      <c r="E111" s="20"/>
      <c r="F111" s="20"/>
    </row>
    <row r="112" spans="1:6" x14ac:dyDescent="0.25">
      <c r="A112" s="122" t="str">
        <f>[1]personnel!A112</f>
        <v>051707400000</v>
      </c>
      <c r="B112" s="123" t="s">
        <v>214</v>
      </c>
      <c r="C112" s="124">
        <f>'[1]5Social'!H830</f>
        <v>156400000</v>
      </c>
      <c r="D112" s="125"/>
      <c r="E112" s="20"/>
      <c r="F112" s="20"/>
    </row>
    <row r="113" spans="1:6" x14ac:dyDescent="0.25">
      <c r="A113" s="122" t="str">
        <f>[1]personnel!A113</f>
        <v>'051708100000</v>
      </c>
      <c r="B113" s="123" t="s">
        <v>216</v>
      </c>
      <c r="C113" s="124">
        <f>'[1]5Social'!H250</f>
        <v>396460300</v>
      </c>
      <c r="D113" s="125"/>
      <c r="E113" s="20"/>
      <c r="F113" s="20"/>
    </row>
    <row r="114" spans="1:6" x14ac:dyDescent="0.25">
      <c r="A114" s="122" t="str">
        <f>[1]personnel!A114</f>
        <v>'051712100000</v>
      </c>
      <c r="B114" s="123" t="s">
        <v>218</v>
      </c>
      <c r="C114" s="124">
        <f>'[1]5Social'!H1356</f>
        <v>150000000</v>
      </c>
      <c r="D114" s="125">
        <v>86666666.649999991</v>
      </c>
      <c r="E114" s="20"/>
      <c r="F114" s="20"/>
    </row>
    <row r="115" spans="1:6" x14ac:dyDescent="0.25">
      <c r="A115" s="122" t="str">
        <f>[1]personnel!A115</f>
        <v>051707700000</v>
      </c>
      <c r="B115" s="123" t="s">
        <v>276</v>
      </c>
      <c r="C115" s="124">
        <f>'[1]5Social'!H1667</f>
        <v>206401624.639</v>
      </c>
      <c r="D115" s="125">
        <v>600000</v>
      </c>
      <c r="E115" s="20"/>
      <c r="F115" s="20"/>
    </row>
    <row r="116" spans="1:6" x14ac:dyDescent="0.25">
      <c r="A116" s="122" t="str">
        <f>[1]personnel!A116</f>
        <v>051706100000</v>
      </c>
      <c r="B116" s="123" t="s">
        <v>222</v>
      </c>
      <c r="C116" s="124">
        <f>'[1]5Social'!H2117</f>
        <v>15790000</v>
      </c>
      <c r="D116" s="125">
        <v>24000000</v>
      </c>
      <c r="E116" s="20"/>
      <c r="F116" s="20"/>
    </row>
    <row r="117" spans="1:6" x14ac:dyDescent="0.25">
      <c r="A117" s="122" t="str">
        <f>[1]personnel!A117</f>
        <v>051708200000</v>
      </c>
      <c r="B117" s="123" t="s">
        <v>224</v>
      </c>
      <c r="C117" s="124">
        <f>'[1]5Social'!H950</f>
        <v>12000000</v>
      </c>
      <c r="D117" s="125">
        <v>1031249575.2</v>
      </c>
      <c r="E117" s="20"/>
      <c r="F117" s="20"/>
    </row>
    <row r="118" spans="1:6" x14ac:dyDescent="0.25">
      <c r="A118" s="122" t="str">
        <f>[1]personnel!A118</f>
        <v>052300100100</v>
      </c>
      <c r="B118" s="123" t="s">
        <v>226</v>
      </c>
      <c r="C118" s="124">
        <f>'[1]5Social'!H2929</f>
        <v>300000000</v>
      </c>
      <c r="D118" s="125">
        <v>613492431.26199996</v>
      </c>
      <c r="E118" s="20"/>
      <c r="F118" s="20"/>
    </row>
    <row r="119" spans="1:6" x14ac:dyDescent="0.25">
      <c r="A119" s="122" t="str">
        <f>[1]personnel!A119</f>
        <v>052300300100</v>
      </c>
      <c r="B119" s="123" t="s">
        <v>228</v>
      </c>
      <c r="C119" s="124">
        <f>'[1]5Social'!H3053</f>
        <v>43750000</v>
      </c>
      <c r="D119" s="125"/>
      <c r="E119" s="20"/>
      <c r="F119" s="20"/>
    </row>
    <row r="120" spans="1:6" x14ac:dyDescent="0.25">
      <c r="A120" s="122" t="str">
        <f>[1]personnel!A120</f>
        <v>052309600000</v>
      </c>
      <c r="B120" s="123" t="s">
        <v>230</v>
      </c>
      <c r="C120" s="124">
        <f>'[1]5Social'!H3215</f>
        <v>85000000</v>
      </c>
      <c r="D120" s="125">
        <v>348605058.89999998</v>
      </c>
      <c r="E120" s="20"/>
      <c r="F120" s="20"/>
    </row>
    <row r="121" spans="1:6" x14ac:dyDescent="0.25">
      <c r="A121" s="122" t="str">
        <f>[1]personnel!A121</f>
        <v>052310200000</v>
      </c>
      <c r="B121" s="123" t="s">
        <v>232</v>
      </c>
      <c r="C121" s="124">
        <f>'[1]5Social'!H3372</f>
        <v>93500000</v>
      </c>
      <c r="D121" s="125"/>
      <c r="E121" s="20"/>
      <c r="F121" s="20"/>
    </row>
    <row r="122" spans="1:6" x14ac:dyDescent="0.25">
      <c r="A122" s="122" t="str">
        <f>[1]personnel!A122</f>
        <v>052310300000</v>
      </c>
      <c r="B122" s="123" t="s">
        <v>234</v>
      </c>
      <c r="C122" s="124">
        <f>'[1]5Social'!H3654</f>
        <v>10000000</v>
      </c>
      <c r="D122" s="125">
        <v>50000000</v>
      </c>
      <c r="E122" s="20"/>
      <c r="F122" s="20"/>
    </row>
    <row r="123" spans="1:6" x14ac:dyDescent="0.25">
      <c r="A123" s="122" t="str">
        <f>[1]personnel!A123</f>
        <v>052309900000</v>
      </c>
      <c r="B123" s="123" t="s">
        <v>236</v>
      </c>
      <c r="C123" s="124">
        <f>'[1]5Social'!H3531</f>
        <v>68450000</v>
      </c>
      <c r="D123" s="125"/>
      <c r="E123" s="20"/>
      <c r="F123" s="20"/>
    </row>
    <row r="124" spans="1:6" x14ac:dyDescent="0.25">
      <c r="A124" s="122" t="str">
        <f>[1]personnel!A124</f>
        <v>052329800000</v>
      </c>
      <c r="B124" s="123" t="s">
        <v>238</v>
      </c>
      <c r="C124" s="124">
        <f>'[1]5Social'!H3774</f>
        <v>10000000</v>
      </c>
      <c r="D124" s="125">
        <v>1200000</v>
      </c>
      <c r="E124" s="20"/>
      <c r="F124" s="20"/>
    </row>
    <row r="125" spans="1:6" x14ac:dyDescent="0.25">
      <c r="A125" s="122" t="str">
        <f>[1]personnel!A125</f>
        <v>051106404411</v>
      </c>
      <c r="B125" s="123" t="s">
        <v>240</v>
      </c>
      <c r="C125" s="124">
        <f>'[1]5Social'!H3896</f>
        <v>100000000</v>
      </c>
      <c r="D125" s="125">
        <v>446052059.47000003</v>
      </c>
      <c r="E125" s="20"/>
      <c r="F125" s="20"/>
    </row>
    <row r="126" spans="1:6" x14ac:dyDescent="0.25">
      <c r="A126" s="122" t="str">
        <f>[1]personnel!A126</f>
        <v>052310400000</v>
      </c>
      <c r="B126" s="123" t="s">
        <v>242</v>
      </c>
      <c r="C126" s="124">
        <f>'[1]5Social'!H3977</f>
        <v>506013000</v>
      </c>
      <c r="D126" s="125">
        <v>12000000</v>
      </c>
      <c r="E126" s="20"/>
      <c r="F126" s="20"/>
    </row>
    <row r="127" spans="1:6" x14ac:dyDescent="0.25">
      <c r="A127" s="122" t="str">
        <f>[1]personnel!A127</f>
        <v>051400000000</v>
      </c>
      <c r="B127" s="123" t="s">
        <v>244</v>
      </c>
      <c r="C127" s="124">
        <f>'[1]5Social'!H2814</f>
        <v>60817690</v>
      </c>
      <c r="D127" s="125"/>
      <c r="E127" s="20"/>
      <c r="F127" s="20"/>
    </row>
    <row r="128" spans="1:6" x14ac:dyDescent="0.25">
      <c r="A128" s="122" t="str">
        <f>[1]personnel!A128</f>
        <v>053905100100</v>
      </c>
      <c r="B128" s="123" t="s">
        <v>246</v>
      </c>
      <c r="C128" s="124">
        <f>'[1]Administrative '!H1850</f>
        <v>60000000</v>
      </c>
      <c r="D128" s="125"/>
      <c r="E128" s="20"/>
      <c r="F128" s="20"/>
    </row>
    <row r="129" spans="1:6" x14ac:dyDescent="0.25">
      <c r="A129" s="122"/>
      <c r="B129" s="126" t="s">
        <v>287</v>
      </c>
      <c r="C129" s="127">
        <f>SUM(C80:C128)</f>
        <v>7455791864.1739998</v>
      </c>
      <c r="D129" s="130">
        <v>4382981850.632</v>
      </c>
      <c r="E129" s="20"/>
      <c r="F129" s="20"/>
    </row>
    <row r="130" spans="1:6" x14ac:dyDescent="0.25">
      <c r="A130" s="123"/>
      <c r="B130" s="126" t="s">
        <v>282</v>
      </c>
      <c r="C130" s="127" t="e">
        <f>C38+C65+C78+C129</f>
        <v>#REF!</v>
      </c>
      <c r="D130" s="130">
        <v>12880664797.542</v>
      </c>
      <c r="E130" s="20"/>
      <c r="F130" s="20"/>
    </row>
  </sheetData>
  <mergeCells count="2">
    <mergeCell ref="A2:L2"/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1"/>
  <sheetViews>
    <sheetView workbookViewId="0">
      <selection activeCell="B21" sqref="B21"/>
    </sheetView>
  </sheetViews>
  <sheetFormatPr defaultRowHeight="15" x14ac:dyDescent="0.25"/>
  <cols>
    <col min="1" max="1" width="18.140625" customWidth="1"/>
    <col min="2" max="2" width="49.5703125" bestFit="1" customWidth="1"/>
    <col min="3" max="3" width="15.28515625" bestFit="1" customWidth="1"/>
    <col min="4" max="4" width="17.7109375" customWidth="1"/>
    <col min="5" max="5" width="16.85546875" bestFit="1" customWidth="1"/>
    <col min="6" max="6" width="16.5703125" customWidth="1"/>
    <col min="7" max="7" width="17.7109375" customWidth="1"/>
    <col min="8" max="9" width="18" bestFit="1" customWidth="1"/>
  </cols>
  <sheetData>
    <row r="1" spans="1:10" x14ac:dyDescent="0.25">
      <c r="A1" s="63" t="s">
        <v>248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15.75" thickBot="1" x14ac:dyDescent="0.3">
      <c r="A2" s="64" t="s">
        <v>249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45" x14ac:dyDescent="0.25">
      <c r="A3" s="65" t="s">
        <v>6</v>
      </c>
      <c r="B3" s="66" t="s">
        <v>7</v>
      </c>
      <c r="C3" s="67" t="s">
        <v>250</v>
      </c>
      <c r="D3" s="68" t="s">
        <v>251</v>
      </c>
      <c r="E3" s="1" t="s">
        <v>8</v>
      </c>
      <c r="F3" s="1" t="s">
        <v>9</v>
      </c>
      <c r="G3" s="1" t="s">
        <v>10</v>
      </c>
      <c r="H3" s="69" t="s">
        <v>252</v>
      </c>
      <c r="I3" s="69" t="s">
        <v>253</v>
      </c>
      <c r="J3" s="68" t="s">
        <v>254</v>
      </c>
    </row>
    <row r="4" spans="1:10" x14ac:dyDescent="0.25">
      <c r="A4" s="65"/>
      <c r="B4" s="70" t="s">
        <v>255</v>
      </c>
      <c r="C4" s="67">
        <f>C6+C52+C58+C67+C77+C83+C96+C102+C119+C139</f>
        <v>133620140513.45747</v>
      </c>
      <c r="D4" s="71">
        <f>D6+D52+D58+D67+D77+D83+D96+D102+D119+D139</f>
        <v>7202017913.0900002</v>
      </c>
      <c r="E4" s="71">
        <f>E6+E52+E58+E67+E77+E83+E96+E102+E119+E139</f>
        <v>3497154491.5999994</v>
      </c>
      <c r="F4" s="71">
        <f>F6+F52+F58+F67+F77+F83+F96+F102+F119+F139</f>
        <v>4869815969.869998</v>
      </c>
      <c r="G4" s="71">
        <f>G6+G52+G58+G67+G77+G83+G96+G102+G119+G139</f>
        <v>1490146978.9299998</v>
      </c>
      <c r="H4" s="71">
        <f>SUM(E4:G4)</f>
        <v>9857117440.3999977</v>
      </c>
      <c r="I4" s="71">
        <f>D4+H4</f>
        <v>17059135353.489998</v>
      </c>
      <c r="J4" s="72">
        <f>I4/C4%</f>
        <v>12.766889248834383</v>
      </c>
    </row>
    <row r="5" spans="1:10" x14ac:dyDescent="0.25">
      <c r="A5" s="73"/>
      <c r="B5" s="74"/>
      <c r="C5" s="75"/>
      <c r="D5" s="20"/>
      <c r="E5" s="20"/>
      <c r="F5" s="20"/>
      <c r="G5" s="20"/>
      <c r="H5" s="71">
        <f>SUM(E5:G5)</f>
        <v>0</v>
      </c>
      <c r="I5" s="71">
        <f t="shared" ref="I5:I68" si="0">D5+H5</f>
        <v>0</v>
      </c>
      <c r="J5" s="76" t="e">
        <f t="shared" ref="J5:J68" si="1">I5/C5%</f>
        <v>#DIV/0!</v>
      </c>
    </row>
    <row r="6" spans="1:10" x14ac:dyDescent="0.25">
      <c r="A6" s="73"/>
      <c r="B6" s="77" t="s">
        <v>256</v>
      </c>
      <c r="C6" s="78">
        <f>SUM(C7:C50)</f>
        <v>11926297888</v>
      </c>
      <c r="D6" s="14">
        <f>SUM(D7:D50)</f>
        <v>300673773</v>
      </c>
      <c r="E6" s="14">
        <f>SUM(E7:E50)</f>
        <v>399900000</v>
      </c>
      <c r="F6" s="14">
        <f>SUM(F7:F50)</f>
        <v>18500000</v>
      </c>
      <c r="G6" s="14">
        <f>SUM(G7:G50)</f>
        <v>0</v>
      </c>
      <c r="H6" s="71">
        <f t="shared" ref="H6:H69" si="2">SUM(E6:G6)</f>
        <v>418400000</v>
      </c>
      <c r="I6" s="71">
        <f t="shared" si="0"/>
        <v>719073773</v>
      </c>
      <c r="J6" s="76">
        <f t="shared" si="1"/>
        <v>6.0293125306178839</v>
      </c>
    </row>
    <row r="7" spans="1:10" x14ac:dyDescent="0.25">
      <c r="A7" s="79" t="s">
        <v>17</v>
      </c>
      <c r="B7" s="31" t="s">
        <v>18</v>
      </c>
      <c r="C7" s="75"/>
      <c r="D7" s="20"/>
      <c r="E7" s="20"/>
      <c r="F7" s="20"/>
      <c r="G7" s="20"/>
      <c r="H7" s="71">
        <f t="shared" si="2"/>
        <v>0</v>
      </c>
      <c r="I7" s="71">
        <f t="shared" si="0"/>
        <v>0</v>
      </c>
      <c r="J7" s="76" t="e">
        <f t="shared" si="1"/>
        <v>#DIV/0!</v>
      </c>
    </row>
    <row r="8" spans="1:10" x14ac:dyDescent="0.25">
      <c r="A8" s="80" t="s">
        <v>19</v>
      </c>
      <c r="B8" s="81" t="s">
        <v>20</v>
      </c>
      <c r="C8" s="75">
        <v>66500000</v>
      </c>
      <c r="D8" s="19">
        <v>20000000</v>
      </c>
      <c r="E8" s="20"/>
      <c r="F8" s="20"/>
      <c r="G8" s="20"/>
      <c r="H8" s="71">
        <f t="shared" si="2"/>
        <v>0</v>
      </c>
      <c r="I8" s="71">
        <f t="shared" si="0"/>
        <v>20000000</v>
      </c>
      <c r="J8" s="76">
        <f t="shared" si="1"/>
        <v>30.075187969924812</v>
      </c>
    </row>
    <row r="9" spans="1:10" x14ac:dyDescent="0.25">
      <c r="A9" s="80" t="s">
        <v>21</v>
      </c>
      <c r="B9" s="81" t="s">
        <v>22</v>
      </c>
      <c r="C9" s="75">
        <v>0</v>
      </c>
      <c r="D9" s="20"/>
      <c r="E9" s="20"/>
      <c r="F9" s="19">
        <v>18500000</v>
      </c>
      <c r="G9" s="20"/>
      <c r="H9" s="71">
        <f t="shared" si="2"/>
        <v>18500000</v>
      </c>
      <c r="I9" s="71">
        <f t="shared" si="0"/>
        <v>18500000</v>
      </c>
      <c r="J9" s="76" t="e">
        <f t="shared" si="1"/>
        <v>#DIV/0!</v>
      </c>
    </row>
    <row r="10" spans="1:10" x14ac:dyDescent="0.25">
      <c r="A10" s="80" t="s">
        <v>23</v>
      </c>
      <c r="B10" s="81" t="s">
        <v>24</v>
      </c>
      <c r="C10" s="75"/>
      <c r="D10" s="20"/>
      <c r="E10" s="20"/>
      <c r="F10" s="20"/>
      <c r="G10" s="20"/>
      <c r="H10" s="71">
        <f t="shared" si="2"/>
        <v>0</v>
      </c>
      <c r="I10" s="71">
        <f t="shared" si="0"/>
        <v>0</v>
      </c>
      <c r="J10" s="76" t="e">
        <f t="shared" si="1"/>
        <v>#DIV/0!</v>
      </c>
    </row>
    <row r="11" spans="1:10" x14ac:dyDescent="0.25">
      <c r="A11" s="80" t="s">
        <v>25</v>
      </c>
      <c r="B11" s="81" t="s">
        <v>26</v>
      </c>
      <c r="C11" s="75">
        <v>58000000</v>
      </c>
      <c r="D11" s="20"/>
      <c r="E11" s="20"/>
      <c r="F11" s="20"/>
      <c r="G11" s="20"/>
      <c r="H11" s="71">
        <f t="shared" si="2"/>
        <v>0</v>
      </c>
      <c r="I11" s="71">
        <f t="shared" si="0"/>
        <v>0</v>
      </c>
      <c r="J11" s="76">
        <f t="shared" si="1"/>
        <v>0</v>
      </c>
    </row>
    <row r="12" spans="1:10" x14ac:dyDescent="0.25">
      <c r="A12" s="80" t="s">
        <v>27</v>
      </c>
      <c r="B12" s="81" t="s">
        <v>28</v>
      </c>
      <c r="C12" s="75"/>
      <c r="D12" s="20"/>
      <c r="E12" s="20"/>
      <c r="F12" s="20"/>
      <c r="G12" s="20"/>
      <c r="H12" s="71">
        <f t="shared" si="2"/>
        <v>0</v>
      </c>
      <c r="I12" s="71">
        <f t="shared" si="0"/>
        <v>0</v>
      </c>
      <c r="J12" s="76" t="e">
        <f t="shared" si="1"/>
        <v>#DIV/0!</v>
      </c>
    </row>
    <row r="13" spans="1:10" x14ac:dyDescent="0.25">
      <c r="A13" s="80" t="s">
        <v>29</v>
      </c>
      <c r="B13" s="81" t="s">
        <v>30</v>
      </c>
      <c r="C13" s="75"/>
      <c r="D13" s="20"/>
      <c r="E13" s="20"/>
      <c r="F13" s="20"/>
      <c r="G13" s="20"/>
      <c r="H13" s="71">
        <f t="shared" si="2"/>
        <v>0</v>
      </c>
      <c r="I13" s="71">
        <f t="shared" si="0"/>
        <v>0</v>
      </c>
      <c r="J13" s="76" t="e">
        <f t="shared" si="1"/>
        <v>#DIV/0!</v>
      </c>
    </row>
    <row r="14" spans="1:10" x14ac:dyDescent="0.25">
      <c r="A14" s="80" t="s">
        <v>31</v>
      </c>
      <c r="B14" s="81" t="s">
        <v>32</v>
      </c>
      <c r="C14" s="75"/>
      <c r="D14" s="20"/>
      <c r="E14" s="20"/>
      <c r="F14" s="20"/>
      <c r="G14" s="20"/>
      <c r="H14" s="71">
        <f t="shared" si="2"/>
        <v>0</v>
      </c>
      <c r="I14" s="71">
        <f t="shared" si="0"/>
        <v>0</v>
      </c>
      <c r="J14" s="76" t="e">
        <f t="shared" si="1"/>
        <v>#DIV/0!</v>
      </c>
    </row>
    <row r="15" spans="1:10" x14ac:dyDescent="0.25">
      <c r="A15" s="80" t="s">
        <v>33</v>
      </c>
      <c r="B15" s="81" t="s">
        <v>34</v>
      </c>
      <c r="C15" s="75">
        <v>27500000</v>
      </c>
      <c r="D15" s="20"/>
      <c r="E15" s="20"/>
      <c r="F15" s="20"/>
      <c r="G15" s="20"/>
      <c r="H15" s="71">
        <f t="shared" si="2"/>
        <v>0</v>
      </c>
      <c r="I15" s="71">
        <f t="shared" si="0"/>
        <v>0</v>
      </c>
      <c r="J15" s="76">
        <f t="shared" si="1"/>
        <v>0</v>
      </c>
    </row>
    <row r="16" spans="1:10" x14ac:dyDescent="0.25">
      <c r="A16" s="80" t="s">
        <v>35</v>
      </c>
      <c r="B16" s="81" t="s">
        <v>36</v>
      </c>
      <c r="C16" s="75">
        <v>15000000</v>
      </c>
      <c r="D16" s="20"/>
      <c r="E16" s="20"/>
      <c r="F16" s="20"/>
      <c r="G16" s="20"/>
      <c r="H16" s="71">
        <f t="shared" si="2"/>
        <v>0</v>
      </c>
      <c r="I16" s="71">
        <f t="shared" si="0"/>
        <v>0</v>
      </c>
      <c r="J16" s="76">
        <f t="shared" si="1"/>
        <v>0</v>
      </c>
    </row>
    <row r="17" spans="1:10" x14ac:dyDescent="0.25">
      <c r="A17" s="80" t="s">
        <v>37</v>
      </c>
      <c r="B17" s="81" t="s">
        <v>38</v>
      </c>
      <c r="C17" s="75">
        <v>1020000000</v>
      </c>
      <c r="D17" s="20"/>
      <c r="E17" s="20"/>
      <c r="F17" s="20"/>
      <c r="G17" s="20"/>
      <c r="H17" s="71">
        <f t="shared" si="2"/>
        <v>0</v>
      </c>
      <c r="I17" s="71">
        <f t="shared" si="0"/>
        <v>0</v>
      </c>
      <c r="J17" s="76">
        <f t="shared" si="1"/>
        <v>0</v>
      </c>
    </row>
    <row r="18" spans="1:10" x14ac:dyDescent="0.25">
      <c r="A18" s="80" t="s">
        <v>39</v>
      </c>
      <c r="B18" s="81" t="s">
        <v>40</v>
      </c>
      <c r="C18" s="75"/>
      <c r="D18" s="20"/>
      <c r="E18" s="20"/>
      <c r="F18" s="20"/>
      <c r="G18" s="20"/>
      <c r="H18" s="71">
        <f t="shared" si="2"/>
        <v>0</v>
      </c>
      <c r="I18" s="71">
        <f t="shared" si="0"/>
        <v>0</v>
      </c>
      <c r="J18" s="76" t="e">
        <f t="shared" si="1"/>
        <v>#DIV/0!</v>
      </c>
    </row>
    <row r="19" spans="1:10" x14ac:dyDescent="0.25">
      <c r="A19" s="80" t="s">
        <v>41</v>
      </c>
      <c r="B19" s="81" t="s">
        <v>42</v>
      </c>
      <c r="C19" s="75">
        <v>800000000</v>
      </c>
      <c r="D19" s="20"/>
      <c r="E19" s="19">
        <v>399900000</v>
      </c>
      <c r="F19" s="20"/>
      <c r="G19" s="20"/>
      <c r="H19" s="71">
        <f t="shared" si="2"/>
        <v>399900000</v>
      </c>
      <c r="I19" s="71">
        <f t="shared" si="0"/>
        <v>399900000</v>
      </c>
      <c r="J19" s="76">
        <f t="shared" si="1"/>
        <v>49.987499999999997</v>
      </c>
    </row>
    <row r="20" spans="1:10" x14ac:dyDescent="0.25">
      <c r="A20" s="80" t="s">
        <v>43</v>
      </c>
      <c r="B20" s="82" t="s">
        <v>44</v>
      </c>
      <c r="C20" s="75"/>
      <c r="D20" s="20"/>
      <c r="E20" s="20"/>
      <c r="F20" s="20"/>
      <c r="G20" s="20"/>
      <c r="H20" s="71">
        <f t="shared" si="2"/>
        <v>0</v>
      </c>
      <c r="I20" s="71">
        <f t="shared" si="0"/>
        <v>0</v>
      </c>
      <c r="J20" s="76" t="e">
        <f t="shared" si="1"/>
        <v>#DIV/0!</v>
      </c>
    </row>
    <row r="21" spans="1:10" x14ac:dyDescent="0.25">
      <c r="A21" s="80" t="s">
        <v>45</v>
      </c>
      <c r="B21" s="83" t="s">
        <v>257</v>
      </c>
      <c r="C21" s="75"/>
      <c r="D21" s="20"/>
      <c r="E21" s="20"/>
      <c r="F21" s="20"/>
      <c r="G21" s="20"/>
      <c r="H21" s="71">
        <f t="shared" si="2"/>
        <v>0</v>
      </c>
      <c r="I21" s="71">
        <f t="shared" si="0"/>
        <v>0</v>
      </c>
      <c r="J21" s="76" t="e">
        <f t="shared" si="1"/>
        <v>#DIV/0!</v>
      </c>
    </row>
    <row r="22" spans="1:10" x14ac:dyDescent="0.25">
      <c r="A22" s="80" t="s">
        <v>47</v>
      </c>
      <c r="B22" s="81" t="s">
        <v>48</v>
      </c>
      <c r="C22" s="75">
        <v>50000000</v>
      </c>
      <c r="D22" s="20"/>
      <c r="E22" s="20"/>
      <c r="F22" s="20"/>
      <c r="G22" s="20"/>
      <c r="H22" s="71">
        <f t="shared" si="2"/>
        <v>0</v>
      </c>
      <c r="I22" s="71">
        <f t="shared" si="0"/>
        <v>0</v>
      </c>
      <c r="J22" s="76">
        <f t="shared" si="1"/>
        <v>0</v>
      </c>
    </row>
    <row r="23" spans="1:10" x14ac:dyDescent="0.25">
      <c r="A23" s="80" t="s">
        <v>49</v>
      </c>
      <c r="B23" s="81" t="s">
        <v>50</v>
      </c>
      <c r="C23" s="75">
        <v>0</v>
      </c>
      <c r="D23" s="20"/>
      <c r="E23" s="20"/>
      <c r="F23" s="20"/>
      <c r="G23" s="20"/>
      <c r="H23" s="71">
        <f t="shared" si="2"/>
        <v>0</v>
      </c>
      <c r="I23" s="71">
        <f t="shared" si="0"/>
        <v>0</v>
      </c>
      <c r="J23" s="76" t="e">
        <f t="shared" si="1"/>
        <v>#DIV/0!</v>
      </c>
    </row>
    <row r="24" spans="1:10" x14ac:dyDescent="0.25">
      <c r="A24" s="80" t="s">
        <v>51</v>
      </c>
      <c r="B24" s="81" t="s">
        <v>52</v>
      </c>
      <c r="C24" s="75">
        <v>110000000</v>
      </c>
      <c r="D24" s="20"/>
      <c r="E24" s="20"/>
      <c r="F24" s="20"/>
      <c r="G24" s="20"/>
      <c r="H24" s="71">
        <f t="shared" si="2"/>
        <v>0</v>
      </c>
      <c r="I24" s="71">
        <f t="shared" si="0"/>
        <v>0</v>
      </c>
      <c r="J24" s="76">
        <f t="shared" si="1"/>
        <v>0</v>
      </c>
    </row>
    <row r="25" spans="1:10" x14ac:dyDescent="0.25">
      <c r="A25" s="80" t="s">
        <v>53</v>
      </c>
      <c r="B25" s="81" t="s">
        <v>54</v>
      </c>
      <c r="C25" s="75">
        <v>155000000</v>
      </c>
      <c r="D25" s="20"/>
      <c r="E25" s="20"/>
      <c r="F25" s="20"/>
      <c r="G25" s="20"/>
      <c r="H25" s="71">
        <f t="shared" si="2"/>
        <v>0</v>
      </c>
      <c r="I25" s="71">
        <f t="shared" si="0"/>
        <v>0</v>
      </c>
      <c r="J25" s="76">
        <f t="shared" si="1"/>
        <v>0</v>
      </c>
    </row>
    <row r="26" spans="1:10" x14ac:dyDescent="0.25">
      <c r="A26" s="80" t="s">
        <v>55</v>
      </c>
      <c r="B26" s="81" t="s">
        <v>56</v>
      </c>
      <c r="C26" s="75">
        <v>0</v>
      </c>
      <c r="D26" s="20"/>
      <c r="E26" s="20"/>
      <c r="F26" s="20"/>
      <c r="G26" s="20"/>
      <c r="H26" s="71">
        <f t="shared" si="2"/>
        <v>0</v>
      </c>
      <c r="I26" s="71">
        <f t="shared" si="0"/>
        <v>0</v>
      </c>
      <c r="J26" s="76" t="e">
        <f t="shared" si="1"/>
        <v>#DIV/0!</v>
      </c>
    </row>
    <row r="27" spans="1:10" x14ac:dyDescent="0.25">
      <c r="A27" s="80" t="s">
        <v>57</v>
      </c>
      <c r="B27" s="81" t="s">
        <v>58</v>
      </c>
      <c r="C27" s="75"/>
      <c r="D27" s="20"/>
      <c r="E27" s="20"/>
      <c r="F27" s="20"/>
      <c r="G27" s="20"/>
      <c r="H27" s="71">
        <f t="shared" si="2"/>
        <v>0</v>
      </c>
      <c r="I27" s="71">
        <f t="shared" si="0"/>
        <v>0</v>
      </c>
      <c r="J27" s="76" t="e">
        <f t="shared" si="1"/>
        <v>#DIV/0!</v>
      </c>
    </row>
    <row r="28" spans="1:10" x14ac:dyDescent="0.25">
      <c r="A28" s="80" t="s">
        <v>59</v>
      </c>
      <c r="B28" s="81" t="s">
        <v>60</v>
      </c>
      <c r="C28" s="75">
        <v>60000000</v>
      </c>
      <c r="D28" s="20"/>
      <c r="E28" s="20"/>
      <c r="F28" s="20"/>
      <c r="G28" s="20"/>
      <c r="H28" s="71">
        <f t="shared" si="2"/>
        <v>0</v>
      </c>
      <c r="I28" s="71">
        <f t="shared" si="0"/>
        <v>0</v>
      </c>
      <c r="J28" s="76">
        <f t="shared" si="1"/>
        <v>0</v>
      </c>
    </row>
    <row r="29" spans="1:10" x14ac:dyDescent="0.25">
      <c r="A29" s="80" t="s">
        <v>61</v>
      </c>
      <c r="B29" s="81" t="s">
        <v>62</v>
      </c>
      <c r="C29" s="75"/>
      <c r="D29" s="20"/>
      <c r="E29" s="20"/>
      <c r="F29" s="20"/>
      <c r="G29" s="20"/>
      <c r="H29" s="71">
        <f t="shared" si="2"/>
        <v>0</v>
      </c>
      <c r="I29" s="71">
        <f t="shared" si="0"/>
        <v>0</v>
      </c>
      <c r="J29" s="76" t="e">
        <f t="shared" si="1"/>
        <v>#DIV/0!</v>
      </c>
    </row>
    <row r="30" spans="1:10" x14ac:dyDescent="0.25">
      <c r="A30" s="80" t="s">
        <v>61</v>
      </c>
      <c r="B30" s="81" t="s">
        <v>64</v>
      </c>
      <c r="C30" s="75">
        <v>10000000</v>
      </c>
      <c r="D30" s="20"/>
      <c r="E30" s="20"/>
      <c r="F30" s="20"/>
      <c r="G30" s="20"/>
      <c r="H30" s="71">
        <f t="shared" si="2"/>
        <v>0</v>
      </c>
      <c r="I30" s="71">
        <f t="shared" si="0"/>
        <v>0</v>
      </c>
      <c r="J30" s="76">
        <f t="shared" si="1"/>
        <v>0</v>
      </c>
    </row>
    <row r="31" spans="1:10" x14ac:dyDescent="0.25">
      <c r="A31" s="80" t="s">
        <v>63</v>
      </c>
      <c r="B31" s="84" t="s">
        <v>66</v>
      </c>
      <c r="C31" s="75">
        <v>5885646080</v>
      </c>
      <c r="D31" s="19">
        <v>255776683</v>
      </c>
      <c r="E31" s="20"/>
      <c r="F31" s="20"/>
      <c r="G31" s="20"/>
      <c r="H31" s="71">
        <f t="shared" si="2"/>
        <v>0</v>
      </c>
      <c r="I31" s="71">
        <f t="shared" si="0"/>
        <v>255776683</v>
      </c>
      <c r="J31" s="76">
        <f t="shared" si="1"/>
        <v>4.3457707025428212</v>
      </c>
    </row>
    <row r="32" spans="1:10" x14ac:dyDescent="0.25">
      <c r="A32" s="80" t="s">
        <v>65</v>
      </c>
      <c r="B32" s="84" t="s">
        <v>68</v>
      </c>
      <c r="C32" s="75">
        <v>150000000</v>
      </c>
      <c r="D32" s="20"/>
      <c r="E32" s="20"/>
      <c r="F32" s="20"/>
      <c r="G32" s="20"/>
      <c r="H32" s="71">
        <f t="shared" si="2"/>
        <v>0</v>
      </c>
      <c r="I32" s="71">
        <f t="shared" si="0"/>
        <v>0</v>
      </c>
      <c r="J32" s="76">
        <f t="shared" si="1"/>
        <v>0</v>
      </c>
    </row>
    <row r="33" spans="1:10" x14ac:dyDescent="0.25">
      <c r="A33" s="85" t="s">
        <v>67</v>
      </c>
      <c r="B33" s="81" t="s">
        <v>70</v>
      </c>
      <c r="C33" s="75">
        <v>4000000</v>
      </c>
      <c r="D33" s="20"/>
      <c r="E33" s="20"/>
      <c r="F33" s="20"/>
      <c r="G33" s="20"/>
      <c r="H33" s="71">
        <f t="shared" si="2"/>
        <v>0</v>
      </c>
      <c r="I33" s="71">
        <f t="shared" si="0"/>
        <v>0</v>
      </c>
      <c r="J33" s="76">
        <f t="shared" si="1"/>
        <v>0</v>
      </c>
    </row>
    <row r="34" spans="1:10" x14ac:dyDescent="0.25">
      <c r="A34" s="85" t="s">
        <v>69</v>
      </c>
      <c r="B34" s="81" t="s">
        <v>72</v>
      </c>
      <c r="C34" s="75"/>
      <c r="D34" s="20"/>
      <c r="E34" s="20"/>
      <c r="F34" s="20"/>
      <c r="G34" s="20"/>
      <c r="H34" s="71">
        <f t="shared" si="2"/>
        <v>0</v>
      </c>
      <c r="I34" s="71">
        <f t="shared" si="0"/>
        <v>0</v>
      </c>
      <c r="J34" s="76" t="e">
        <f t="shared" si="1"/>
        <v>#DIV/0!</v>
      </c>
    </row>
    <row r="35" spans="1:10" x14ac:dyDescent="0.25">
      <c r="A35" s="80" t="s">
        <v>71</v>
      </c>
      <c r="B35" s="81" t="s">
        <v>74</v>
      </c>
      <c r="C35" s="75"/>
      <c r="D35" s="20"/>
      <c r="E35" s="20"/>
      <c r="F35" s="20"/>
      <c r="G35" s="20"/>
      <c r="H35" s="71">
        <f t="shared" si="2"/>
        <v>0</v>
      </c>
      <c r="I35" s="71">
        <f t="shared" si="0"/>
        <v>0</v>
      </c>
      <c r="J35" s="76" t="e">
        <f t="shared" si="1"/>
        <v>#DIV/0!</v>
      </c>
    </row>
    <row r="36" spans="1:10" x14ac:dyDescent="0.25">
      <c r="A36" s="80" t="s">
        <v>73</v>
      </c>
      <c r="B36" s="81" t="s">
        <v>76</v>
      </c>
      <c r="C36" s="75"/>
      <c r="D36" s="20"/>
      <c r="E36" s="20"/>
      <c r="F36" s="20"/>
      <c r="G36" s="20"/>
      <c r="H36" s="71">
        <f t="shared" si="2"/>
        <v>0</v>
      </c>
      <c r="I36" s="71">
        <f t="shared" si="0"/>
        <v>0</v>
      </c>
      <c r="J36" s="76" t="e">
        <f t="shared" si="1"/>
        <v>#DIV/0!</v>
      </c>
    </row>
    <row r="37" spans="1:10" x14ac:dyDescent="0.25">
      <c r="A37" s="80" t="s">
        <v>75</v>
      </c>
      <c r="B37" s="81" t="s">
        <v>78</v>
      </c>
      <c r="C37" s="75">
        <v>13350000</v>
      </c>
      <c r="D37" s="20"/>
      <c r="E37" s="20"/>
      <c r="F37" s="20"/>
      <c r="G37" s="20"/>
      <c r="H37" s="71">
        <f t="shared" si="2"/>
        <v>0</v>
      </c>
      <c r="I37" s="71">
        <f t="shared" si="0"/>
        <v>0</v>
      </c>
      <c r="J37" s="76">
        <f t="shared" si="1"/>
        <v>0</v>
      </c>
    </row>
    <row r="38" spans="1:10" x14ac:dyDescent="0.25">
      <c r="A38" s="80" t="s">
        <v>77</v>
      </c>
      <c r="B38" s="18" t="s">
        <v>258</v>
      </c>
      <c r="C38" s="75">
        <v>0</v>
      </c>
      <c r="D38" s="20"/>
      <c r="E38" s="20"/>
      <c r="F38" s="20"/>
      <c r="G38" s="20"/>
      <c r="H38" s="71">
        <f t="shared" si="2"/>
        <v>0</v>
      </c>
      <c r="I38" s="71">
        <f t="shared" si="0"/>
        <v>0</v>
      </c>
      <c r="J38" s="76" t="e">
        <f t="shared" si="1"/>
        <v>#DIV/0!</v>
      </c>
    </row>
    <row r="39" spans="1:10" x14ac:dyDescent="0.25">
      <c r="A39" s="80" t="s">
        <v>96</v>
      </c>
      <c r="B39" s="81" t="s">
        <v>97</v>
      </c>
      <c r="C39" s="75">
        <v>1178052000</v>
      </c>
      <c r="D39" s="20"/>
      <c r="E39" s="20"/>
      <c r="F39" s="20"/>
      <c r="G39" s="20"/>
      <c r="H39" s="71">
        <f t="shared" si="2"/>
        <v>0</v>
      </c>
      <c r="I39" s="71">
        <f t="shared" si="0"/>
        <v>0</v>
      </c>
      <c r="J39" s="76">
        <f t="shared" si="1"/>
        <v>0</v>
      </c>
    </row>
    <row r="40" spans="1:10" x14ac:dyDescent="0.25">
      <c r="A40" s="80" t="s">
        <v>98</v>
      </c>
      <c r="B40" s="81" t="s">
        <v>259</v>
      </c>
      <c r="C40" s="75">
        <v>111000000</v>
      </c>
      <c r="D40" s="20"/>
      <c r="E40" s="20"/>
      <c r="F40" s="20"/>
      <c r="G40" s="20"/>
      <c r="H40" s="71">
        <f t="shared" si="2"/>
        <v>0</v>
      </c>
      <c r="I40" s="71">
        <f t="shared" si="0"/>
        <v>0</v>
      </c>
      <c r="J40" s="76">
        <f t="shared" si="1"/>
        <v>0</v>
      </c>
    </row>
    <row r="41" spans="1:10" x14ac:dyDescent="0.25">
      <c r="A41" s="80" t="s">
        <v>100</v>
      </c>
      <c r="B41" s="84" t="s">
        <v>101</v>
      </c>
      <c r="C41" s="75"/>
      <c r="D41" s="20"/>
      <c r="E41" s="20"/>
      <c r="F41" s="20"/>
      <c r="G41" s="20"/>
      <c r="H41" s="71">
        <f t="shared" si="2"/>
        <v>0</v>
      </c>
      <c r="I41" s="71">
        <f t="shared" si="0"/>
        <v>0</v>
      </c>
      <c r="J41" s="76" t="e">
        <f t="shared" si="1"/>
        <v>#DIV/0!</v>
      </c>
    </row>
    <row r="42" spans="1:10" x14ac:dyDescent="0.25">
      <c r="A42" s="80" t="s">
        <v>157</v>
      </c>
      <c r="B42" s="81" t="s">
        <v>236</v>
      </c>
      <c r="C42" s="75">
        <v>116150000</v>
      </c>
      <c r="D42" s="20"/>
      <c r="E42" s="20"/>
      <c r="F42" s="20"/>
      <c r="G42" s="20"/>
      <c r="H42" s="71">
        <f t="shared" si="2"/>
        <v>0</v>
      </c>
      <c r="I42" s="71">
        <f t="shared" si="0"/>
        <v>0</v>
      </c>
      <c r="J42" s="76">
        <f t="shared" si="1"/>
        <v>0</v>
      </c>
    </row>
    <row r="43" spans="1:10" x14ac:dyDescent="0.25">
      <c r="A43" s="80" t="s">
        <v>227</v>
      </c>
      <c r="B43" s="81" t="s">
        <v>226</v>
      </c>
      <c r="C43" s="75">
        <v>238500000</v>
      </c>
      <c r="D43" s="20"/>
      <c r="E43" s="20"/>
      <c r="F43" s="20"/>
      <c r="G43" s="20"/>
      <c r="H43" s="71">
        <f t="shared" si="2"/>
        <v>0</v>
      </c>
      <c r="I43" s="71">
        <f t="shared" si="0"/>
        <v>0</v>
      </c>
      <c r="J43" s="76">
        <f t="shared" si="1"/>
        <v>0</v>
      </c>
    </row>
    <row r="44" spans="1:10" x14ac:dyDescent="0.25">
      <c r="A44" s="80" t="s">
        <v>229</v>
      </c>
      <c r="B44" s="81" t="s">
        <v>228</v>
      </c>
      <c r="C44" s="75">
        <v>322845000</v>
      </c>
      <c r="D44" s="20"/>
      <c r="E44" s="20"/>
      <c r="F44" s="20"/>
      <c r="G44" s="20"/>
      <c r="H44" s="71">
        <f t="shared" si="2"/>
        <v>0</v>
      </c>
      <c r="I44" s="71">
        <f t="shared" si="0"/>
        <v>0</v>
      </c>
      <c r="J44" s="76">
        <f t="shared" si="1"/>
        <v>0</v>
      </c>
    </row>
    <row r="45" spans="1:10" x14ac:dyDescent="0.25">
      <c r="A45" s="85" t="s">
        <v>231</v>
      </c>
      <c r="B45" s="84" t="s">
        <v>230</v>
      </c>
      <c r="C45" s="75">
        <v>447487401</v>
      </c>
      <c r="D45" s="20"/>
      <c r="E45" s="20"/>
      <c r="F45" s="20"/>
      <c r="G45" s="20"/>
      <c r="H45" s="71">
        <f t="shared" si="2"/>
        <v>0</v>
      </c>
      <c r="I45" s="71">
        <f t="shared" si="0"/>
        <v>0</v>
      </c>
      <c r="J45" s="76">
        <f t="shared" si="1"/>
        <v>0</v>
      </c>
    </row>
    <row r="46" spans="1:10" x14ac:dyDescent="0.25">
      <c r="A46" s="85" t="s">
        <v>233</v>
      </c>
      <c r="B46" s="84" t="s">
        <v>232</v>
      </c>
      <c r="C46" s="75">
        <v>446410000</v>
      </c>
      <c r="D46" s="20"/>
      <c r="E46" s="20"/>
      <c r="F46" s="20"/>
      <c r="G46" s="20"/>
      <c r="H46" s="71">
        <f t="shared" si="2"/>
        <v>0</v>
      </c>
      <c r="I46" s="71">
        <f t="shared" si="0"/>
        <v>0</v>
      </c>
      <c r="J46" s="76">
        <f t="shared" si="1"/>
        <v>0</v>
      </c>
    </row>
    <row r="47" spans="1:10" x14ac:dyDescent="0.25">
      <c r="A47" s="80" t="s">
        <v>235</v>
      </c>
      <c r="B47" s="81" t="s">
        <v>234</v>
      </c>
      <c r="C47" s="75">
        <v>39857407</v>
      </c>
      <c r="D47" s="20"/>
      <c r="E47" s="20"/>
      <c r="F47" s="20"/>
      <c r="G47" s="20"/>
      <c r="H47" s="71">
        <f t="shared" si="2"/>
        <v>0</v>
      </c>
      <c r="I47" s="71">
        <f t="shared" si="0"/>
        <v>0</v>
      </c>
      <c r="J47" s="76">
        <f t="shared" si="1"/>
        <v>0</v>
      </c>
    </row>
    <row r="48" spans="1:10" x14ac:dyDescent="0.25">
      <c r="A48" s="80" t="s">
        <v>237</v>
      </c>
      <c r="B48" s="81" t="s">
        <v>238</v>
      </c>
      <c r="C48" s="75">
        <v>31000000</v>
      </c>
      <c r="D48" s="20"/>
      <c r="E48" s="20"/>
      <c r="F48" s="20"/>
      <c r="G48" s="20"/>
      <c r="H48" s="71">
        <f t="shared" si="2"/>
        <v>0</v>
      </c>
      <c r="I48" s="71">
        <f t="shared" si="0"/>
        <v>0</v>
      </c>
      <c r="J48" s="76">
        <f t="shared" si="1"/>
        <v>0</v>
      </c>
    </row>
    <row r="49" spans="1:10" x14ac:dyDescent="0.25">
      <c r="A49" s="80" t="s">
        <v>239</v>
      </c>
      <c r="B49" s="81" t="s">
        <v>240</v>
      </c>
      <c r="C49" s="75">
        <v>160000000</v>
      </c>
      <c r="D49" s="20"/>
      <c r="E49" s="20"/>
      <c r="F49" s="20"/>
      <c r="G49" s="20"/>
      <c r="H49" s="71">
        <f t="shared" si="2"/>
        <v>0</v>
      </c>
      <c r="I49" s="71">
        <f t="shared" si="0"/>
        <v>0</v>
      </c>
      <c r="J49" s="76">
        <f t="shared" si="1"/>
        <v>0</v>
      </c>
    </row>
    <row r="50" spans="1:10" x14ac:dyDescent="0.25">
      <c r="A50" s="86" t="s">
        <v>243</v>
      </c>
      <c r="B50" s="81" t="s">
        <v>246</v>
      </c>
      <c r="C50" s="75">
        <v>410000000</v>
      </c>
      <c r="D50" s="19">
        <v>24897090</v>
      </c>
      <c r="E50" s="20"/>
      <c r="F50" s="20"/>
      <c r="G50" s="20"/>
      <c r="H50" s="71">
        <f t="shared" si="2"/>
        <v>0</v>
      </c>
      <c r="I50" s="71">
        <f t="shared" si="0"/>
        <v>24897090</v>
      </c>
      <c r="J50" s="76">
        <f t="shared" si="1"/>
        <v>6.0724609756097561</v>
      </c>
    </row>
    <row r="51" spans="1:10" x14ac:dyDescent="0.25">
      <c r="A51" s="80"/>
      <c r="B51" s="18"/>
      <c r="C51" s="75"/>
      <c r="D51" s="20"/>
      <c r="E51" s="20"/>
      <c r="F51" s="20"/>
      <c r="G51" s="20"/>
      <c r="H51" s="71">
        <f t="shared" si="2"/>
        <v>0</v>
      </c>
      <c r="I51" s="71">
        <f t="shared" si="0"/>
        <v>0</v>
      </c>
      <c r="J51" s="76" t="e">
        <f t="shared" si="1"/>
        <v>#DIV/0!</v>
      </c>
    </row>
    <row r="52" spans="1:10" x14ac:dyDescent="0.25">
      <c r="A52" s="87" t="s">
        <v>260</v>
      </c>
      <c r="B52" s="88"/>
      <c r="C52" s="89">
        <f>SUM(C53:C56)</f>
        <v>9453952369.9980297</v>
      </c>
      <c r="D52" s="71">
        <f>SUM(D53:D56)</f>
        <v>401675578</v>
      </c>
      <c r="E52" s="71">
        <f>SUM(E53:E56)</f>
        <v>0</v>
      </c>
      <c r="F52" s="71">
        <f>SUM(F53:F56)</f>
        <v>0</v>
      </c>
      <c r="G52" s="71">
        <f>SUM(G53:G56)</f>
        <v>0</v>
      </c>
      <c r="H52" s="71">
        <f t="shared" si="2"/>
        <v>0</v>
      </c>
      <c r="I52" s="71">
        <f t="shared" si="0"/>
        <v>401675578</v>
      </c>
      <c r="J52" s="76">
        <f t="shared" si="1"/>
        <v>4.2487582153968866</v>
      </c>
    </row>
    <row r="53" spans="1:10" x14ac:dyDescent="0.25">
      <c r="A53" s="80" t="s">
        <v>82</v>
      </c>
      <c r="B53" s="81" t="s">
        <v>83</v>
      </c>
      <c r="C53" s="75">
        <v>6210822924.9980297</v>
      </c>
      <c r="D53" s="19">
        <v>401675578</v>
      </c>
      <c r="E53" s="20"/>
      <c r="F53" s="20"/>
      <c r="G53" s="20"/>
      <c r="H53" s="71">
        <f t="shared" si="2"/>
        <v>0</v>
      </c>
      <c r="I53" s="71">
        <f t="shared" si="0"/>
        <v>401675578</v>
      </c>
      <c r="J53" s="76">
        <f t="shared" si="1"/>
        <v>6.4673487370456213</v>
      </c>
    </row>
    <row r="54" spans="1:10" x14ac:dyDescent="0.25">
      <c r="A54" s="80" t="s">
        <v>84</v>
      </c>
      <c r="B54" s="81" t="s">
        <v>85</v>
      </c>
      <c r="C54" s="75">
        <v>3168129445</v>
      </c>
      <c r="D54" s="20"/>
      <c r="E54" s="20"/>
      <c r="F54" s="20"/>
      <c r="G54" s="20"/>
      <c r="H54" s="71">
        <f t="shared" si="2"/>
        <v>0</v>
      </c>
      <c r="I54" s="71">
        <f t="shared" si="0"/>
        <v>0</v>
      </c>
      <c r="J54" s="76">
        <f t="shared" si="1"/>
        <v>0</v>
      </c>
    </row>
    <row r="55" spans="1:10" x14ac:dyDescent="0.25">
      <c r="A55" s="80" t="s">
        <v>86</v>
      </c>
      <c r="B55" s="81" t="s">
        <v>87</v>
      </c>
      <c r="C55" s="75">
        <v>0</v>
      </c>
      <c r="D55" s="20"/>
      <c r="E55" s="20"/>
      <c r="F55" s="20"/>
      <c r="G55" s="20"/>
      <c r="H55" s="71">
        <f t="shared" si="2"/>
        <v>0</v>
      </c>
      <c r="I55" s="71">
        <f t="shared" si="0"/>
        <v>0</v>
      </c>
      <c r="J55" s="76" t="e">
        <f t="shared" si="1"/>
        <v>#DIV/0!</v>
      </c>
    </row>
    <row r="56" spans="1:10" x14ac:dyDescent="0.25">
      <c r="A56" s="80" t="s">
        <v>88</v>
      </c>
      <c r="B56" s="81" t="s">
        <v>89</v>
      </c>
      <c r="C56" s="75">
        <v>75000000</v>
      </c>
      <c r="D56" s="20"/>
      <c r="E56" s="20"/>
      <c r="F56" s="20"/>
      <c r="G56" s="20"/>
      <c r="H56" s="71">
        <f t="shared" si="2"/>
        <v>0</v>
      </c>
      <c r="I56" s="71">
        <f t="shared" si="0"/>
        <v>0</v>
      </c>
      <c r="J56" s="76">
        <f t="shared" si="1"/>
        <v>0</v>
      </c>
    </row>
    <row r="57" spans="1:10" x14ac:dyDescent="0.25">
      <c r="A57" s="80"/>
      <c r="B57" s="81"/>
      <c r="C57" s="75"/>
      <c r="D57" s="20"/>
      <c r="E57" s="20"/>
      <c r="F57" s="20"/>
      <c r="G57" s="20"/>
      <c r="H57" s="71">
        <f t="shared" si="2"/>
        <v>0</v>
      </c>
      <c r="I57" s="71">
        <f t="shared" si="0"/>
        <v>0</v>
      </c>
      <c r="J57" s="76" t="e">
        <f t="shared" si="1"/>
        <v>#DIV/0!</v>
      </c>
    </row>
    <row r="58" spans="1:10" x14ac:dyDescent="0.25">
      <c r="A58" s="90" t="s">
        <v>261</v>
      </c>
      <c r="B58" s="91"/>
      <c r="C58" s="78">
        <f>SUM(C59:C62)</f>
        <v>1609200000</v>
      </c>
      <c r="D58" s="71">
        <f>SUM(D59:D64)</f>
        <v>2114073329.8699999</v>
      </c>
      <c r="E58" s="71">
        <f>SUM(E59:E64)</f>
        <v>0</v>
      </c>
      <c r="F58" s="71">
        <f>SUM(F59:F64)</f>
        <v>0</v>
      </c>
      <c r="G58" s="71">
        <f>SUM(G59:G64)</f>
        <v>0</v>
      </c>
      <c r="H58" s="71">
        <f t="shared" si="2"/>
        <v>0</v>
      </c>
      <c r="I58" s="71">
        <f t="shared" si="0"/>
        <v>2114073329.8699999</v>
      </c>
      <c r="J58" s="76">
        <f t="shared" si="1"/>
        <v>131.37418157283122</v>
      </c>
    </row>
    <row r="59" spans="1:10" x14ac:dyDescent="0.25">
      <c r="A59" s="80" t="s">
        <v>90</v>
      </c>
      <c r="B59" s="81" t="s">
        <v>91</v>
      </c>
      <c r="C59" s="75">
        <v>1259200000</v>
      </c>
      <c r="D59" s="19">
        <v>2000104670</v>
      </c>
      <c r="E59" s="20"/>
      <c r="F59" s="20"/>
      <c r="G59" s="20"/>
      <c r="H59" s="71">
        <f t="shared" si="2"/>
        <v>0</v>
      </c>
      <c r="I59" s="71">
        <f t="shared" si="0"/>
        <v>2000104670</v>
      </c>
      <c r="J59" s="76">
        <f t="shared" si="1"/>
        <v>158.8393162325286</v>
      </c>
    </row>
    <row r="60" spans="1:10" x14ac:dyDescent="0.25">
      <c r="A60" s="80" t="s">
        <v>262</v>
      </c>
      <c r="B60" s="81" t="s">
        <v>263</v>
      </c>
      <c r="C60" s="75">
        <v>200000000</v>
      </c>
      <c r="D60" s="20"/>
      <c r="E60" s="20"/>
      <c r="F60" s="20"/>
      <c r="G60" s="20"/>
      <c r="H60" s="71">
        <f t="shared" si="2"/>
        <v>0</v>
      </c>
      <c r="I60" s="71">
        <f t="shared" si="0"/>
        <v>0</v>
      </c>
      <c r="J60" s="76">
        <f t="shared" si="1"/>
        <v>0</v>
      </c>
    </row>
    <row r="61" spans="1:10" x14ac:dyDescent="0.25">
      <c r="A61" s="80" t="s">
        <v>92</v>
      </c>
      <c r="B61" s="81" t="s">
        <v>93</v>
      </c>
      <c r="C61" s="75">
        <v>20000000</v>
      </c>
      <c r="D61" s="20"/>
      <c r="E61" s="20"/>
      <c r="F61" s="20"/>
      <c r="G61" s="20"/>
      <c r="H61" s="71">
        <f t="shared" si="2"/>
        <v>0</v>
      </c>
      <c r="I61" s="71">
        <f t="shared" si="0"/>
        <v>0</v>
      </c>
      <c r="J61" s="76">
        <f t="shared" si="1"/>
        <v>0</v>
      </c>
    </row>
    <row r="62" spans="1:10" x14ac:dyDescent="0.25">
      <c r="A62" s="80" t="s">
        <v>157</v>
      </c>
      <c r="B62" s="81" t="s">
        <v>158</v>
      </c>
      <c r="C62" s="75">
        <v>130000000</v>
      </c>
      <c r="D62" s="19">
        <v>113968659.87</v>
      </c>
      <c r="E62" s="20"/>
      <c r="F62" s="20"/>
      <c r="G62" s="20"/>
      <c r="H62" s="71">
        <f t="shared" si="2"/>
        <v>0</v>
      </c>
      <c r="I62" s="71">
        <f t="shared" si="0"/>
        <v>113968659.87</v>
      </c>
      <c r="J62" s="76">
        <f t="shared" si="1"/>
        <v>87.668199900000005</v>
      </c>
    </row>
    <row r="63" spans="1:10" x14ac:dyDescent="0.25">
      <c r="A63" s="74"/>
      <c r="B63" s="74"/>
      <c r="C63" s="92"/>
      <c r="D63" s="20"/>
      <c r="E63" s="20"/>
      <c r="F63" s="20"/>
      <c r="G63" s="20"/>
      <c r="H63" s="71">
        <f t="shared" si="2"/>
        <v>0</v>
      </c>
      <c r="I63" s="71">
        <f t="shared" si="0"/>
        <v>0</v>
      </c>
      <c r="J63" s="76" t="e">
        <f t="shared" si="1"/>
        <v>#DIV/0!</v>
      </c>
    </row>
    <row r="64" spans="1:10" x14ac:dyDescent="0.25">
      <c r="A64" s="93" t="s">
        <v>94</v>
      </c>
      <c r="B64" s="94" t="s">
        <v>95</v>
      </c>
      <c r="C64" s="75">
        <v>300000000</v>
      </c>
      <c r="D64" s="20"/>
      <c r="E64" s="20"/>
      <c r="F64" s="20"/>
      <c r="G64" s="20"/>
      <c r="H64" s="71">
        <f t="shared" si="2"/>
        <v>0</v>
      </c>
      <c r="I64" s="71">
        <f t="shared" si="0"/>
        <v>0</v>
      </c>
      <c r="J64" s="76">
        <f t="shared" si="1"/>
        <v>0</v>
      </c>
    </row>
    <row r="65" spans="1:10" x14ac:dyDescent="0.25">
      <c r="A65" s="95"/>
      <c r="B65" s="95"/>
      <c r="C65" s="96"/>
      <c r="D65" s="20"/>
      <c r="E65" s="20"/>
      <c r="F65" s="20"/>
      <c r="G65" s="20"/>
      <c r="H65" s="71">
        <f t="shared" si="2"/>
        <v>0</v>
      </c>
      <c r="I65" s="71">
        <f t="shared" si="0"/>
        <v>0</v>
      </c>
      <c r="J65" s="76" t="e">
        <f t="shared" si="1"/>
        <v>#DIV/0!</v>
      </c>
    </row>
    <row r="66" spans="1:10" x14ac:dyDescent="0.25">
      <c r="A66" s="95"/>
      <c r="B66" s="95"/>
      <c r="C66" s="96"/>
      <c r="D66" s="20"/>
      <c r="E66" s="20"/>
      <c r="F66" s="20"/>
      <c r="G66" s="20"/>
      <c r="H66" s="71">
        <f t="shared" si="2"/>
        <v>0</v>
      </c>
      <c r="I66" s="71">
        <f t="shared" si="0"/>
        <v>0</v>
      </c>
      <c r="J66" s="76" t="e">
        <f t="shared" si="1"/>
        <v>#DIV/0!</v>
      </c>
    </row>
    <row r="67" spans="1:10" x14ac:dyDescent="0.25">
      <c r="A67" s="97" t="s">
        <v>264</v>
      </c>
      <c r="B67" s="97"/>
      <c r="C67" s="98">
        <f>SUM(C68:C75)</f>
        <v>43577180431.103989</v>
      </c>
      <c r="D67" s="71">
        <f>SUM(D68:D75)</f>
        <v>3209003398.1300011</v>
      </c>
      <c r="E67" s="71">
        <f>SUM(E68:E75)</f>
        <v>1451621602.8900001</v>
      </c>
      <c r="F67" s="71">
        <f>SUM(F68:F75)</f>
        <v>4636971602.1099977</v>
      </c>
      <c r="G67" s="14">
        <f>SUM(G68:G75)</f>
        <v>1490146978.9299998</v>
      </c>
      <c r="H67" s="71">
        <f t="shared" si="2"/>
        <v>7578740183.9299984</v>
      </c>
      <c r="I67" s="71">
        <f t="shared" si="0"/>
        <v>10787743582.059999</v>
      </c>
      <c r="J67" s="76">
        <f t="shared" si="1"/>
        <v>24.755487792780773</v>
      </c>
    </row>
    <row r="68" spans="1:10" x14ac:dyDescent="0.25">
      <c r="A68" s="80" t="s">
        <v>104</v>
      </c>
      <c r="B68" s="81" t="s">
        <v>105</v>
      </c>
      <c r="C68" s="75">
        <v>1060000000</v>
      </c>
      <c r="D68" s="19">
        <v>123247111.16</v>
      </c>
      <c r="E68" s="19">
        <v>3907866.3</v>
      </c>
      <c r="F68" s="20"/>
      <c r="G68" s="19">
        <v>123194634.78999999</v>
      </c>
      <c r="H68" s="71">
        <f t="shared" si="2"/>
        <v>127102501.08999999</v>
      </c>
      <c r="I68" s="71">
        <f t="shared" si="0"/>
        <v>250349612.25</v>
      </c>
      <c r="J68" s="76">
        <f t="shared" si="1"/>
        <v>23.617887948113207</v>
      </c>
    </row>
    <row r="69" spans="1:10" x14ac:dyDescent="0.25">
      <c r="A69" s="80" t="s">
        <v>67</v>
      </c>
      <c r="B69" s="81" t="s">
        <v>106</v>
      </c>
      <c r="C69" s="75">
        <v>660000000</v>
      </c>
      <c r="D69" s="19">
        <v>2345250</v>
      </c>
      <c r="E69" s="20"/>
      <c r="F69" s="20"/>
      <c r="G69" s="20"/>
      <c r="H69" s="71">
        <f t="shared" si="2"/>
        <v>0</v>
      </c>
      <c r="I69" s="71">
        <f t="shared" ref="I69:I132" si="3">D69+H69</f>
        <v>2345250</v>
      </c>
      <c r="J69" s="76">
        <f t="shared" ref="J69:J132" si="4">I69/C69%</f>
        <v>0.3553409090909091</v>
      </c>
    </row>
    <row r="70" spans="1:10" x14ac:dyDescent="0.25">
      <c r="A70" s="85" t="s">
        <v>107</v>
      </c>
      <c r="B70" s="81" t="s">
        <v>108</v>
      </c>
      <c r="C70" s="75">
        <v>2463373159.3099999</v>
      </c>
      <c r="D70" s="19">
        <v>173997859.55000001</v>
      </c>
      <c r="E70" s="19">
        <v>3531081.75</v>
      </c>
      <c r="F70" s="20"/>
      <c r="G70" s="20"/>
      <c r="H70" s="71">
        <f t="shared" ref="H70:H133" si="5">SUM(E70:G70)</f>
        <v>3531081.75</v>
      </c>
      <c r="I70" s="71">
        <f t="shared" si="3"/>
        <v>177528941.30000001</v>
      </c>
      <c r="J70" s="76">
        <f t="shared" si="4"/>
        <v>7.2067417244136296</v>
      </c>
    </row>
    <row r="71" spans="1:10" x14ac:dyDescent="0.25">
      <c r="A71" s="80" t="s">
        <v>109</v>
      </c>
      <c r="B71" s="81" t="s">
        <v>110</v>
      </c>
      <c r="C71" s="75">
        <v>300000000</v>
      </c>
      <c r="D71" s="19">
        <v>21840329.75</v>
      </c>
      <c r="E71" s="20"/>
      <c r="F71" s="20"/>
      <c r="G71" s="20"/>
      <c r="H71" s="71">
        <f t="shared" si="5"/>
        <v>0</v>
      </c>
      <c r="I71" s="71">
        <f t="shared" si="3"/>
        <v>21840329.75</v>
      </c>
      <c r="J71" s="76">
        <f t="shared" si="4"/>
        <v>7.2801099166666665</v>
      </c>
    </row>
    <row r="72" spans="1:10" x14ac:dyDescent="0.25">
      <c r="A72" s="80">
        <v>0</v>
      </c>
      <c r="B72" s="81" t="s">
        <v>265</v>
      </c>
      <c r="C72" s="75">
        <v>1490227463.8510001</v>
      </c>
      <c r="D72" s="20"/>
      <c r="E72" s="20"/>
      <c r="F72" s="20"/>
      <c r="G72" s="20"/>
      <c r="H72" s="71">
        <f t="shared" si="5"/>
        <v>0</v>
      </c>
      <c r="I72" s="71">
        <f t="shared" si="3"/>
        <v>0</v>
      </c>
      <c r="J72" s="76">
        <f t="shared" si="4"/>
        <v>0</v>
      </c>
    </row>
    <row r="73" spans="1:10" x14ac:dyDescent="0.25">
      <c r="A73" s="80" t="s">
        <v>120</v>
      </c>
      <c r="B73" s="81" t="s">
        <v>121</v>
      </c>
      <c r="C73" s="99">
        <v>35776579807.942986</v>
      </c>
      <c r="D73" s="19">
        <v>2887572847.670001</v>
      </c>
      <c r="E73" s="19">
        <v>1444182654.8400002</v>
      </c>
      <c r="F73" s="19">
        <v>4636971602.1099977</v>
      </c>
      <c r="G73" s="19">
        <v>1366952344.1399999</v>
      </c>
      <c r="H73" s="71">
        <f t="shared" si="5"/>
        <v>7448106601.0899982</v>
      </c>
      <c r="I73" s="71">
        <f t="shared" si="3"/>
        <v>10335679448.759998</v>
      </c>
      <c r="J73" s="76">
        <f t="shared" si="4"/>
        <v>28.889512368829923</v>
      </c>
    </row>
    <row r="74" spans="1:10" x14ac:dyDescent="0.25">
      <c r="A74" s="80" t="s">
        <v>122</v>
      </c>
      <c r="B74" s="81" t="s">
        <v>123</v>
      </c>
      <c r="C74" s="75">
        <v>820000000</v>
      </c>
      <c r="D74" s="20"/>
      <c r="E74" s="20"/>
      <c r="F74" s="20"/>
      <c r="G74" s="20"/>
      <c r="H74" s="71">
        <f t="shared" si="5"/>
        <v>0</v>
      </c>
      <c r="I74" s="71">
        <f t="shared" si="3"/>
        <v>0</v>
      </c>
      <c r="J74" s="76">
        <f t="shared" si="4"/>
        <v>0</v>
      </c>
    </row>
    <row r="75" spans="1:10" x14ac:dyDescent="0.25">
      <c r="A75" s="80" t="s">
        <v>124</v>
      </c>
      <c r="B75" s="81" t="s">
        <v>125</v>
      </c>
      <c r="C75" s="75">
        <v>1007000000</v>
      </c>
      <c r="D75" s="20"/>
      <c r="E75" s="20"/>
      <c r="F75" s="20"/>
      <c r="G75" s="20"/>
      <c r="H75" s="71">
        <f t="shared" si="5"/>
        <v>0</v>
      </c>
      <c r="I75" s="71">
        <f t="shared" si="3"/>
        <v>0</v>
      </c>
      <c r="J75" s="76">
        <f t="shared" si="4"/>
        <v>0</v>
      </c>
    </row>
    <row r="76" spans="1:10" x14ac:dyDescent="0.25">
      <c r="A76" s="80"/>
      <c r="B76" s="81"/>
      <c r="C76" s="75"/>
      <c r="D76" s="20"/>
      <c r="E76" s="20"/>
      <c r="F76" s="20"/>
      <c r="G76" s="20"/>
      <c r="H76" s="71">
        <f t="shared" si="5"/>
        <v>0</v>
      </c>
      <c r="I76" s="71">
        <f t="shared" si="3"/>
        <v>0</v>
      </c>
      <c r="J76" s="76" t="e">
        <f t="shared" si="4"/>
        <v>#DIV/0!</v>
      </c>
    </row>
    <row r="77" spans="1:10" x14ac:dyDescent="0.25">
      <c r="A77" s="100"/>
      <c r="B77" s="100" t="s">
        <v>266</v>
      </c>
      <c r="C77" s="101">
        <f>SUM(C78:C81)</f>
        <v>2435350000</v>
      </c>
      <c r="D77" s="71">
        <f>SUM(D78:D81)</f>
        <v>84133830.609999999</v>
      </c>
      <c r="E77" s="71">
        <f>SUM(E78:E81)</f>
        <v>0</v>
      </c>
      <c r="F77" s="71">
        <f>SUM(F78:F81)</f>
        <v>0</v>
      </c>
      <c r="G77" s="71">
        <f>SUM(G78:G81)</f>
        <v>0</v>
      </c>
      <c r="H77" s="71">
        <f t="shared" si="5"/>
        <v>0</v>
      </c>
      <c r="I77" s="71">
        <f t="shared" si="3"/>
        <v>84133830.609999999</v>
      </c>
      <c r="J77" s="76">
        <f t="shared" si="4"/>
        <v>3.4546915478268012</v>
      </c>
    </row>
    <row r="78" spans="1:10" x14ac:dyDescent="0.25">
      <c r="A78" s="80" t="s">
        <v>112</v>
      </c>
      <c r="B78" s="81" t="s">
        <v>113</v>
      </c>
      <c r="C78" s="75">
        <v>1333350000</v>
      </c>
      <c r="D78" s="19">
        <v>34154459.159999996</v>
      </c>
      <c r="E78" s="20"/>
      <c r="F78" s="20"/>
      <c r="G78" s="20"/>
      <c r="H78" s="71">
        <f t="shared" si="5"/>
        <v>0</v>
      </c>
      <c r="I78" s="71">
        <f t="shared" si="3"/>
        <v>34154459.159999996</v>
      </c>
      <c r="J78" s="76">
        <f t="shared" si="4"/>
        <v>2.5615524175947799</v>
      </c>
    </row>
    <row r="79" spans="1:10" x14ac:dyDescent="0.25">
      <c r="A79" s="80" t="s">
        <v>114</v>
      </c>
      <c r="B79" s="81" t="s">
        <v>115</v>
      </c>
      <c r="C79" s="75">
        <v>775000000</v>
      </c>
      <c r="D79" s="19">
        <v>49979371.450000003</v>
      </c>
      <c r="E79" s="20"/>
      <c r="F79" s="20"/>
      <c r="G79" s="20"/>
      <c r="H79" s="71">
        <f t="shared" si="5"/>
        <v>0</v>
      </c>
      <c r="I79" s="71">
        <f t="shared" si="3"/>
        <v>49979371.450000003</v>
      </c>
      <c r="J79" s="76">
        <f t="shared" si="4"/>
        <v>6.44895115483871</v>
      </c>
    </row>
    <row r="80" spans="1:10" x14ac:dyDescent="0.25">
      <c r="A80" s="80" t="s">
        <v>116</v>
      </c>
      <c r="B80" s="81" t="s">
        <v>117</v>
      </c>
      <c r="C80" s="75">
        <v>167000000</v>
      </c>
      <c r="D80" s="20"/>
      <c r="E80" s="20"/>
      <c r="F80" s="20"/>
      <c r="G80" s="20"/>
      <c r="H80" s="71">
        <f t="shared" si="5"/>
        <v>0</v>
      </c>
      <c r="I80" s="71">
        <f t="shared" si="3"/>
        <v>0</v>
      </c>
      <c r="J80" s="76">
        <f t="shared" si="4"/>
        <v>0</v>
      </c>
    </row>
    <row r="81" spans="1:10" x14ac:dyDescent="0.25">
      <c r="A81" s="80" t="s">
        <v>118</v>
      </c>
      <c r="B81" s="81" t="s">
        <v>267</v>
      </c>
      <c r="C81" s="75">
        <v>160000000</v>
      </c>
      <c r="D81" s="20"/>
      <c r="E81" s="20"/>
      <c r="F81" s="20"/>
      <c r="G81" s="20"/>
      <c r="H81" s="71">
        <f t="shared" si="5"/>
        <v>0</v>
      </c>
      <c r="I81" s="71">
        <f t="shared" si="3"/>
        <v>0</v>
      </c>
      <c r="J81" s="76">
        <f t="shared" si="4"/>
        <v>0</v>
      </c>
    </row>
    <row r="82" spans="1:10" x14ac:dyDescent="0.25">
      <c r="A82" s="80"/>
      <c r="B82" s="102"/>
      <c r="C82" s="75"/>
      <c r="D82" s="20"/>
      <c r="E82" s="20"/>
      <c r="F82" s="20"/>
      <c r="G82" s="20"/>
      <c r="H82" s="71">
        <f t="shared" si="5"/>
        <v>0</v>
      </c>
      <c r="I82" s="71">
        <f t="shared" si="3"/>
        <v>0</v>
      </c>
      <c r="J82" s="76" t="e">
        <f t="shared" si="4"/>
        <v>#DIV/0!</v>
      </c>
    </row>
    <row r="83" spans="1:10" x14ac:dyDescent="0.25">
      <c r="A83" s="85"/>
      <c r="B83" s="103" t="s">
        <v>126</v>
      </c>
      <c r="C83" s="78">
        <f>SUM(C84:C94)</f>
        <v>3803000000</v>
      </c>
      <c r="D83" s="14">
        <f>SUM(D84:D94)</f>
        <v>602000017</v>
      </c>
      <c r="E83" s="14">
        <f>SUM(E84:E94)</f>
        <v>0</v>
      </c>
      <c r="F83" s="14">
        <f>SUM(F84:F94)</f>
        <v>0</v>
      </c>
      <c r="G83" s="14">
        <f>SUM(G84:G94)</f>
        <v>0</v>
      </c>
      <c r="H83" s="71">
        <f t="shared" si="5"/>
        <v>0</v>
      </c>
      <c r="I83" s="71">
        <f t="shared" si="3"/>
        <v>602000017</v>
      </c>
      <c r="J83" s="76">
        <f t="shared" si="4"/>
        <v>15.829608651064948</v>
      </c>
    </row>
    <row r="84" spans="1:10" x14ac:dyDescent="0.25">
      <c r="A84" s="80" t="s">
        <v>127</v>
      </c>
      <c r="B84" s="81" t="s">
        <v>128</v>
      </c>
      <c r="C84" s="75">
        <v>65000000</v>
      </c>
      <c r="D84" s="20"/>
      <c r="E84" s="20"/>
      <c r="F84" s="20"/>
      <c r="G84" s="20"/>
      <c r="H84" s="71">
        <f t="shared" si="5"/>
        <v>0</v>
      </c>
      <c r="I84" s="71">
        <f t="shared" si="3"/>
        <v>0</v>
      </c>
      <c r="J84" s="76">
        <f t="shared" si="4"/>
        <v>0</v>
      </c>
    </row>
    <row r="85" spans="1:10" x14ac:dyDescent="0.25">
      <c r="A85" s="80" t="s">
        <v>129</v>
      </c>
      <c r="B85" s="81" t="s">
        <v>130</v>
      </c>
      <c r="C85" s="75">
        <v>60000000</v>
      </c>
      <c r="D85" s="20"/>
      <c r="E85" s="20"/>
      <c r="F85" s="20"/>
      <c r="G85" s="20"/>
      <c r="H85" s="71">
        <f t="shared" si="5"/>
        <v>0</v>
      </c>
      <c r="I85" s="71">
        <f t="shared" si="3"/>
        <v>0</v>
      </c>
      <c r="J85" s="76">
        <f t="shared" si="4"/>
        <v>0</v>
      </c>
    </row>
    <row r="86" spans="1:10" x14ac:dyDescent="0.25">
      <c r="A86" s="80" t="s">
        <v>131</v>
      </c>
      <c r="B86" s="81" t="s">
        <v>132</v>
      </c>
      <c r="C86" s="75">
        <v>60000000</v>
      </c>
      <c r="D86" s="20"/>
      <c r="E86" s="20"/>
      <c r="F86" s="20"/>
      <c r="G86" s="20"/>
      <c r="H86" s="71">
        <f t="shared" si="5"/>
        <v>0</v>
      </c>
      <c r="I86" s="71">
        <f t="shared" si="3"/>
        <v>0</v>
      </c>
      <c r="J86" s="76">
        <f t="shared" si="4"/>
        <v>0</v>
      </c>
    </row>
    <row r="87" spans="1:10" x14ac:dyDescent="0.25">
      <c r="A87" s="80" t="s">
        <v>133</v>
      </c>
      <c r="B87" s="81" t="s">
        <v>268</v>
      </c>
      <c r="C87" s="75">
        <v>143000000</v>
      </c>
      <c r="D87" s="20"/>
      <c r="E87" s="20"/>
      <c r="F87" s="20"/>
      <c r="G87" s="20"/>
      <c r="H87" s="71">
        <f t="shared" si="5"/>
        <v>0</v>
      </c>
      <c r="I87" s="71">
        <f t="shared" si="3"/>
        <v>0</v>
      </c>
      <c r="J87" s="76">
        <f t="shared" si="4"/>
        <v>0</v>
      </c>
    </row>
    <row r="88" spans="1:10" x14ac:dyDescent="0.25">
      <c r="A88" s="80" t="s">
        <v>135</v>
      </c>
      <c r="B88" s="81" t="s">
        <v>136</v>
      </c>
      <c r="C88" s="75">
        <v>295000000</v>
      </c>
      <c r="D88" s="20"/>
      <c r="E88" s="20"/>
      <c r="F88" s="20"/>
      <c r="G88" s="20"/>
      <c r="H88" s="71">
        <f t="shared" si="5"/>
        <v>0</v>
      </c>
      <c r="I88" s="71">
        <f t="shared" si="3"/>
        <v>0</v>
      </c>
      <c r="J88" s="76">
        <f t="shared" si="4"/>
        <v>0</v>
      </c>
    </row>
    <row r="89" spans="1:10" x14ac:dyDescent="0.25">
      <c r="A89" s="80" t="s">
        <v>137</v>
      </c>
      <c r="B89" s="81" t="s">
        <v>138</v>
      </c>
      <c r="C89" s="75">
        <v>1925000000</v>
      </c>
      <c r="D89" s="19">
        <v>602000017</v>
      </c>
      <c r="E89" s="20"/>
      <c r="F89" s="20"/>
      <c r="G89" s="20"/>
      <c r="H89" s="71">
        <f t="shared" si="5"/>
        <v>0</v>
      </c>
      <c r="I89" s="71">
        <f t="shared" si="3"/>
        <v>602000017</v>
      </c>
      <c r="J89" s="76">
        <f t="shared" si="4"/>
        <v>31.272728155844156</v>
      </c>
    </row>
    <row r="90" spans="1:10" x14ac:dyDescent="0.25">
      <c r="A90" s="80" t="s">
        <v>139</v>
      </c>
      <c r="B90" s="81" t="s">
        <v>140</v>
      </c>
      <c r="C90" s="75">
        <v>60000000</v>
      </c>
      <c r="D90" s="20"/>
      <c r="E90" s="20"/>
      <c r="F90" s="20"/>
      <c r="G90" s="20"/>
      <c r="H90" s="71">
        <f t="shared" si="5"/>
        <v>0</v>
      </c>
      <c r="I90" s="71">
        <f t="shared" si="3"/>
        <v>0</v>
      </c>
      <c r="J90" s="76">
        <f t="shared" si="4"/>
        <v>0</v>
      </c>
    </row>
    <row r="91" spans="1:10" x14ac:dyDescent="0.25">
      <c r="A91" s="80" t="s">
        <v>141</v>
      </c>
      <c r="B91" s="81" t="s">
        <v>142</v>
      </c>
      <c r="C91" s="75">
        <v>1000000000</v>
      </c>
      <c r="D91" s="20"/>
      <c r="E91" s="20"/>
      <c r="F91" s="20"/>
      <c r="G91" s="20"/>
      <c r="H91" s="71">
        <f t="shared" si="5"/>
        <v>0</v>
      </c>
      <c r="I91" s="71">
        <f t="shared" si="3"/>
        <v>0</v>
      </c>
      <c r="J91" s="76">
        <f t="shared" si="4"/>
        <v>0</v>
      </c>
    </row>
    <row r="92" spans="1:10" x14ac:dyDescent="0.25">
      <c r="A92" s="80" t="s">
        <v>143</v>
      </c>
      <c r="B92" s="81" t="s">
        <v>144</v>
      </c>
      <c r="C92" s="75">
        <v>10000000</v>
      </c>
      <c r="D92" s="20"/>
      <c r="E92" s="20"/>
      <c r="F92" s="20"/>
      <c r="G92" s="20"/>
      <c r="H92" s="71">
        <f t="shared" si="5"/>
        <v>0</v>
      </c>
      <c r="I92" s="71">
        <f t="shared" si="3"/>
        <v>0</v>
      </c>
      <c r="J92" s="76">
        <f t="shared" si="4"/>
        <v>0</v>
      </c>
    </row>
    <row r="93" spans="1:10" x14ac:dyDescent="0.25">
      <c r="A93" s="80" t="s">
        <v>145</v>
      </c>
      <c r="B93" s="81" t="s">
        <v>146</v>
      </c>
      <c r="C93" s="75">
        <v>10000000</v>
      </c>
      <c r="D93" s="20"/>
      <c r="E93" s="20"/>
      <c r="F93" s="20"/>
      <c r="G93" s="20"/>
      <c r="H93" s="71">
        <f t="shared" si="5"/>
        <v>0</v>
      </c>
      <c r="I93" s="71">
        <f t="shared" si="3"/>
        <v>0</v>
      </c>
      <c r="J93" s="76">
        <f t="shared" si="4"/>
        <v>0</v>
      </c>
    </row>
    <row r="94" spans="1:10" x14ac:dyDescent="0.25">
      <c r="A94" s="80" t="s">
        <v>147</v>
      </c>
      <c r="B94" s="81" t="s">
        <v>148</v>
      </c>
      <c r="C94" s="75">
        <v>175000000</v>
      </c>
      <c r="D94" s="20"/>
      <c r="E94" s="20"/>
      <c r="F94" s="20"/>
      <c r="G94" s="20"/>
      <c r="H94" s="71">
        <f t="shared" si="5"/>
        <v>0</v>
      </c>
      <c r="I94" s="71">
        <f t="shared" si="3"/>
        <v>0</v>
      </c>
      <c r="J94" s="76">
        <f t="shared" si="4"/>
        <v>0</v>
      </c>
    </row>
    <row r="95" spans="1:10" x14ac:dyDescent="0.25">
      <c r="A95" s="93"/>
      <c r="B95" s="94"/>
      <c r="C95" s="78"/>
      <c r="D95" s="20"/>
      <c r="E95" s="20"/>
      <c r="F95" s="20"/>
      <c r="G95" s="20"/>
      <c r="H95" s="71">
        <f t="shared" si="5"/>
        <v>0</v>
      </c>
      <c r="I95" s="71">
        <f t="shared" si="3"/>
        <v>0</v>
      </c>
      <c r="J95" s="76" t="e">
        <f t="shared" si="4"/>
        <v>#DIV/0!</v>
      </c>
    </row>
    <row r="96" spans="1:10" x14ac:dyDescent="0.25">
      <c r="A96" s="90" t="s">
        <v>269</v>
      </c>
      <c r="B96" s="91"/>
      <c r="C96" s="78">
        <f>SUM(C97:C100)</f>
        <v>25792815376</v>
      </c>
      <c r="D96" s="71">
        <f>SUM(D97:D100)</f>
        <v>54269280.900000006</v>
      </c>
      <c r="E96" s="71">
        <f>SUM(E97:E100)</f>
        <v>51052728.089999996</v>
      </c>
      <c r="F96" s="71">
        <f>SUM(F97:F100)</f>
        <v>142108499.61000001</v>
      </c>
      <c r="G96" s="71">
        <f>SUM(G97:G100)</f>
        <v>0</v>
      </c>
      <c r="H96" s="71">
        <f t="shared" si="5"/>
        <v>193161227.70000002</v>
      </c>
      <c r="I96" s="71">
        <f t="shared" si="3"/>
        <v>247430508.60000002</v>
      </c>
      <c r="J96" s="76">
        <f t="shared" si="4"/>
        <v>0.95930011901776358</v>
      </c>
    </row>
    <row r="97" spans="1:10" x14ac:dyDescent="0.25">
      <c r="A97" s="80">
        <v>25200000000</v>
      </c>
      <c r="B97" s="81" t="s">
        <v>152</v>
      </c>
      <c r="C97" s="75">
        <v>16291600000</v>
      </c>
      <c r="D97" s="19">
        <v>5148400</v>
      </c>
      <c r="E97" s="19">
        <v>47805480.459999993</v>
      </c>
      <c r="F97" s="19">
        <v>79515999.63000001</v>
      </c>
      <c r="G97" s="20"/>
      <c r="H97" s="71">
        <f t="shared" si="5"/>
        <v>127321480.09</v>
      </c>
      <c r="I97" s="71">
        <f t="shared" si="3"/>
        <v>132469880.09</v>
      </c>
      <c r="J97" s="76">
        <f t="shared" si="4"/>
        <v>0.81311768082938451</v>
      </c>
    </row>
    <row r="98" spans="1:10" x14ac:dyDescent="0.25">
      <c r="A98" s="80" t="s">
        <v>153</v>
      </c>
      <c r="B98" s="81" t="s">
        <v>154</v>
      </c>
      <c r="C98" s="75">
        <v>6789430376</v>
      </c>
      <c r="D98" s="20"/>
      <c r="E98" s="20"/>
      <c r="F98" s="20"/>
      <c r="G98" s="20"/>
      <c r="H98" s="71">
        <f t="shared" si="5"/>
        <v>0</v>
      </c>
      <c r="I98" s="71">
        <f t="shared" si="3"/>
        <v>0</v>
      </c>
      <c r="J98" s="76">
        <f t="shared" si="4"/>
        <v>0</v>
      </c>
    </row>
    <row r="99" spans="1:10" x14ac:dyDescent="0.25">
      <c r="A99" s="80" t="s">
        <v>155</v>
      </c>
      <c r="B99" s="81" t="s">
        <v>156</v>
      </c>
      <c r="C99" s="75">
        <v>1669500000</v>
      </c>
      <c r="D99" s="20"/>
      <c r="E99" s="20"/>
      <c r="F99" s="20"/>
      <c r="G99" s="20"/>
      <c r="H99" s="71">
        <f t="shared" si="5"/>
        <v>0</v>
      </c>
      <c r="I99" s="71">
        <f t="shared" si="3"/>
        <v>0</v>
      </c>
      <c r="J99" s="76">
        <f t="shared" si="4"/>
        <v>0</v>
      </c>
    </row>
    <row r="100" spans="1:10" x14ac:dyDescent="0.25">
      <c r="A100" s="80" t="s">
        <v>102</v>
      </c>
      <c r="B100" s="81" t="s">
        <v>103</v>
      </c>
      <c r="C100" s="75">
        <v>1042285000</v>
      </c>
      <c r="D100" s="19">
        <v>49120880.900000006</v>
      </c>
      <c r="E100" s="19">
        <v>3247247.63</v>
      </c>
      <c r="F100" s="19">
        <v>62592499.980000004</v>
      </c>
      <c r="G100" s="20"/>
      <c r="H100" s="71">
        <f t="shared" si="5"/>
        <v>65839747.610000007</v>
      </c>
      <c r="I100" s="71">
        <f t="shared" si="3"/>
        <v>114960628.51000002</v>
      </c>
      <c r="J100" s="76">
        <f t="shared" si="4"/>
        <v>11.029673122994193</v>
      </c>
    </row>
    <row r="101" spans="1:10" x14ac:dyDescent="0.25">
      <c r="A101" s="104"/>
      <c r="B101" s="82"/>
      <c r="C101" s="105"/>
      <c r="D101" s="20"/>
      <c r="E101" s="20"/>
      <c r="F101" s="20"/>
      <c r="G101" s="20"/>
      <c r="H101" s="71">
        <f t="shared" si="5"/>
        <v>0</v>
      </c>
      <c r="I101" s="71">
        <f t="shared" si="3"/>
        <v>0</v>
      </c>
      <c r="J101" s="76" t="e">
        <f t="shared" si="4"/>
        <v>#DIV/0!</v>
      </c>
    </row>
    <row r="102" spans="1:10" x14ac:dyDescent="0.25">
      <c r="A102" s="106" t="s">
        <v>270</v>
      </c>
      <c r="B102" s="106"/>
      <c r="C102" s="107">
        <f>SUM(C103:C117)</f>
        <v>17778090903.915455</v>
      </c>
      <c r="D102" s="14">
        <f>SUM(D103:D117)</f>
        <v>54328613.980000004</v>
      </c>
      <c r="E102" s="14">
        <f>SUM(E103:E117)</f>
        <v>1303042719.4999998</v>
      </c>
      <c r="F102" s="14">
        <f>SUM(F103:F117)</f>
        <v>55574098.93</v>
      </c>
      <c r="G102" s="14">
        <f>SUM(G103:G117)</f>
        <v>0</v>
      </c>
      <c r="H102" s="71">
        <f t="shared" si="5"/>
        <v>1358616818.4299998</v>
      </c>
      <c r="I102" s="71">
        <f t="shared" si="3"/>
        <v>1412945432.4099998</v>
      </c>
      <c r="J102" s="76">
        <f t="shared" si="4"/>
        <v>7.9476780721084737</v>
      </c>
    </row>
    <row r="103" spans="1:10" x14ac:dyDescent="0.25">
      <c r="A103" s="80" t="s">
        <v>161</v>
      </c>
      <c r="B103" s="81" t="s">
        <v>160</v>
      </c>
      <c r="C103" s="75">
        <v>11779775196.915455</v>
      </c>
      <c r="D103" s="20"/>
      <c r="E103" s="19">
        <v>1292227269.4999998</v>
      </c>
      <c r="F103" s="19">
        <v>55574098.93</v>
      </c>
      <c r="G103" s="20"/>
      <c r="H103" s="71">
        <f t="shared" si="5"/>
        <v>1347801368.4299998</v>
      </c>
      <c r="I103" s="71">
        <f t="shared" si="3"/>
        <v>1347801368.4299998</v>
      </c>
      <c r="J103" s="76">
        <f t="shared" si="4"/>
        <v>11.441656108878231</v>
      </c>
    </row>
    <row r="104" spans="1:10" x14ac:dyDescent="0.25">
      <c r="A104" s="80" t="s">
        <v>163</v>
      </c>
      <c r="B104" s="81" t="s">
        <v>162</v>
      </c>
      <c r="C104" s="75">
        <v>50000000</v>
      </c>
      <c r="D104" s="20"/>
      <c r="E104" s="20"/>
      <c r="F104" s="20"/>
      <c r="G104" s="20"/>
      <c r="H104" s="71">
        <f t="shared" si="5"/>
        <v>0</v>
      </c>
      <c r="I104" s="71">
        <f t="shared" si="3"/>
        <v>0</v>
      </c>
      <c r="J104" s="76">
        <f t="shared" si="4"/>
        <v>0</v>
      </c>
    </row>
    <row r="105" spans="1:10" x14ac:dyDescent="0.25">
      <c r="A105" s="80" t="s">
        <v>165</v>
      </c>
      <c r="B105" s="81" t="s">
        <v>271</v>
      </c>
      <c r="C105" s="75">
        <v>164880729</v>
      </c>
      <c r="D105" s="20"/>
      <c r="E105" s="20"/>
      <c r="F105" s="20"/>
      <c r="G105" s="20"/>
      <c r="H105" s="71">
        <f t="shared" si="5"/>
        <v>0</v>
      </c>
      <c r="I105" s="71">
        <f t="shared" si="3"/>
        <v>0</v>
      </c>
      <c r="J105" s="76">
        <f t="shared" si="4"/>
        <v>0</v>
      </c>
    </row>
    <row r="106" spans="1:10" x14ac:dyDescent="0.25">
      <c r="A106" s="80" t="s">
        <v>167</v>
      </c>
      <c r="B106" s="81" t="s">
        <v>166</v>
      </c>
      <c r="C106" s="75">
        <v>554602608</v>
      </c>
      <c r="D106" s="19">
        <v>30572592.98</v>
      </c>
      <c r="E106" s="20"/>
      <c r="F106" s="20"/>
      <c r="G106" s="20"/>
      <c r="H106" s="71">
        <f t="shared" si="5"/>
        <v>0</v>
      </c>
      <c r="I106" s="71">
        <f t="shared" si="3"/>
        <v>30572592.98</v>
      </c>
      <c r="J106" s="76">
        <f t="shared" si="4"/>
        <v>5.5125223969375927</v>
      </c>
    </row>
    <row r="107" spans="1:10" x14ac:dyDescent="0.25">
      <c r="A107" s="80" t="s">
        <v>169</v>
      </c>
      <c r="B107" s="81" t="s">
        <v>168</v>
      </c>
      <c r="C107" s="75">
        <v>822000000</v>
      </c>
      <c r="D107" s="20"/>
      <c r="E107" s="20"/>
      <c r="F107" s="20"/>
      <c r="G107" s="20"/>
      <c r="H107" s="71">
        <f t="shared" si="5"/>
        <v>0</v>
      </c>
      <c r="I107" s="71">
        <f t="shared" si="3"/>
        <v>0</v>
      </c>
      <c r="J107" s="76">
        <f t="shared" si="4"/>
        <v>0</v>
      </c>
    </row>
    <row r="108" spans="1:10" x14ac:dyDescent="0.25">
      <c r="A108" s="80" t="s">
        <v>171</v>
      </c>
      <c r="B108" s="81" t="s">
        <v>170</v>
      </c>
      <c r="C108" s="75">
        <v>1241285870</v>
      </c>
      <c r="D108" s="20"/>
      <c r="E108" s="20"/>
      <c r="F108" s="20"/>
      <c r="G108" s="20"/>
      <c r="H108" s="71">
        <f t="shared" si="5"/>
        <v>0</v>
      </c>
      <c r="I108" s="71">
        <f t="shared" si="3"/>
        <v>0</v>
      </c>
      <c r="J108" s="76">
        <f t="shared" si="4"/>
        <v>0</v>
      </c>
    </row>
    <row r="109" spans="1:10" x14ac:dyDescent="0.25">
      <c r="A109" s="80" t="s">
        <v>173</v>
      </c>
      <c r="B109" s="81" t="s">
        <v>272</v>
      </c>
      <c r="C109" s="75">
        <v>347800000</v>
      </c>
      <c r="D109" s="19">
        <v>23756021</v>
      </c>
      <c r="E109" s="20"/>
      <c r="F109" s="20"/>
      <c r="G109" s="20"/>
      <c r="H109" s="71">
        <f t="shared" si="5"/>
        <v>0</v>
      </c>
      <c r="I109" s="71">
        <f t="shared" si="3"/>
        <v>23756021</v>
      </c>
      <c r="J109" s="76">
        <f t="shared" si="4"/>
        <v>6.8303683151236338</v>
      </c>
    </row>
    <row r="110" spans="1:10" x14ac:dyDescent="0.25">
      <c r="A110" s="80" t="s">
        <v>175</v>
      </c>
      <c r="B110" s="81" t="s">
        <v>174</v>
      </c>
      <c r="C110" s="75">
        <v>0</v>
      </c>
      <c r="D110" s="20"/>
      <c r="E110" s="19">
        <v>10815450</v>
      </c>
      <c r="F110" s="20"/>
      <c r="G110" s="20"/>
      <c r="H110" s="71">
        <f t="shared" si="5"/>
        <v>10815450</v>
      </c>
      <c r="I110" s="71">
        <f t="shared" si="3"/>
        <v>10815450</v>
      </c>
      <c r="J110" s="76" t="e">
        <f t="shared" si="4"/>
        <v>#DIV/0!</v>
      </c>
    </row>
    <row r="111" spans="1:10" x14ac:dyDescent="0.25">
      <c r="A111" s="80" t="s">
        <v>177</v>
      </c>
      <c r="B111" s="81" t="s">
        <v>176</v>
      </c>
      <c r="C111" s="75">
        <v>0</v>
      </c>
      <c r="D111" s="20"/>
      <c r="E111" s="20"/>
      <c r="F111" s="20"/>
      <c r="G111" s="20"/>
      <c r="H111" s="71">
        <f t="shared" si="5"/>
        <v>0</v>
      </c>
      <c r="I111" s="71">
        <f t="shared" si="3"/>
        <v>0</v>
      </c>
      <c r="J111" s="76" t="e">
        <f t="shared" si="4"/>
        <v>#DIV/0!</v>
      </c>
    </row>
    <row r="112" spans="1:10" x14ac:dyDescent="0.25">
      <c r="A112" s="80" t="s">
        <v>179</v>
      </c>
      <c r="B112" s="81" t="s">
        <v>178</v>
      </c>
      <c r="C112" s="75">
        <v>0</v>
      </c>
      <c r="D112" s="20"/>
      <c r="E112" s="20"/>
      <c r="F112" s="20"/>
      <c r="G112" s="20"/>
      <c r="H112" s="71">
        <f t="shared" si="5"/>
        <v>0</v>
      </c>
      <c r="I112" s="71">
        <f t="shared" si="3"/>
        <v>0</v>
      </c>
      <c r="J112" s="76" t="e">
        <f t="shared" si="4"/>
        <v>#DIV/0!</v>
      </c>
    </row>
    <row r="113" spans="1:10" x14ac:dyDescent="0.25">
      <c r="A113" s="80" t="s">
        <v>181</v>
      </c>
      <c r="B113" s="81" t="s">
        <v>180</v>
      </c>
      <c r="C113" s="75">
        <v>0</v>
      </c>
      <c r="D113" s="20"/>
      <c r="E113" s="20"/>
      <c r="F113" s="20"/>
      <c r="G113" s="20"/>
      <c r="H113" s="71">
        <f t="shared" si="5"/>
        <v>0</v>
      </c>
      <c r="I113" s="71">
        <f t="shared" si="3"/>
        <v>0</v>
      </c>
      <c r="J113" s="76" t="e">
        <f t="shared" si="4"/>
        <v>#DIV/0!</v>
      </c>
    </row>
    <row r="114" spans="1:10" x14ac:dyDescent="0.25">
      <c r="A114" s="80" t="s">
        <v>183</v>
      </c>
      <c r="B114" s="81" t="s">
        <v>182</v>
      </c>
      <c r="C114" s="75"/>
      <c r="D114" s="20"/>
      <c r="E114" s="20"/>
      <c r="F114" s="20"/>
      <c r="G114" s="20"/>
      <c r="H114" s="71">
        <f t="shared" si="5"/>
        <v>0</v>
      </c>
      <c r="I114" s="71">
        <f t="shared" si="3"/>
        <v>0</v>
      </c>
      <c r="J114" s="76" t="e">
        <f t="shared" si="4"/>
        <v>#DIV/0!</v>
      </c>
    </row>
    <row r="115" spans="1:10" x14ac:dyDescent="0.25">
      <c r="A115" s="80" t="s">
        <v>185</v>
      </c>
      <c r="B115" s="108" t="s">
        <v>184</v>
      </c>
      <c r="C115" s="75">
        <v>167746500</v>
      </c>
      <c r="D115" s="20"/>
      <c r="E115" s="20"/>
      <c r="F115" s="20"/>
      <c r="G115" s="20"/>
      <c r="H115" s="71">
        <f t="shared" si="5"/>
        <v>0</v>
      </c>
      <c r="I115" s="71">
        <f t="shared" si="3"/>
        <v>0</v>
      </c>
      <c r="J115" s="76">
        <f t="shared" si="4"/>
        <v>0</v>
      </c>
    </row>
    <row r="116" spans="1:10" x14ac:dyDescent="0.25">
      <c r="A116" s="80" t="s">
        <v>187</v>
      </c>
      <c r="B116" s="108" t="s">
        <v>186</v>
      </c>
      <c r="C116" s="75">
        <v>2550000000</v>
      </c>
      <c r="D116" s="20"/>
      <c r="E116" s="20"/>
      <c r="F116" s="20"/>
      <c r="G116" s="20"/>
      <c r="H116" s="71">
        <f t="shared" si="5"/>
        <v>0</v>
      </c>
      <c r="I116" s="71">
        <f t="shared" si="3"/>
        <v>0</v>
      </c>
      <c r="J116" s="76">
        <f t="shared" si="4"/>
        <v>0</v>
      </c>
    </row>
    <row r="117" spans="1:10" x14ac:dyDescent="0.25">
      <c r="A117" s="74"/>
      <c r="B117" s="108" t="s">
        <v>188</v>
      </c>
      <c r="C117" s="75">
        <v>100000000</v>
      </c>
      <c r="D117" s="20"/>
      <c r="E117" s="20"/>
      <c r="F117" s="20"/>
      <c r="G117" s="20"/>
      <c r="H117" s="71">
        <f t="shared" si="5"/>
        <v>0</v>
      </c>
      <c r="I117" s="71">
        <f t="shared" si="3"/>
        <v>0</v>
      </c>
      <c r="J117" s="76">
        <f t="shared" si="4"/>
        <v>0</v>
      </c>
    </row>
    <row r="118" spans="1:10" x14ac:dyDescent="0.25">
      <c r="A118" s="74"/>
      <c r="B118" s="108"/>
      <c r="C118" s="75"/>
      <c r="D118" s="20"/>
      <c r="E118" s="20"/>
      <c r="F118" s="20"/>
      <c r="G118" s="20"/>
      <c r="H118" s="71">
        <f t="shared" si="5"/>
        <v>0</v>
      </c>
      <c r="I118" s="71">
        <f t="shared" si="3"/>
        <v>0</v>
      </c>
      <c r="J118" s="76" t="e">
        <f t="shared" si="4"/>
        <v>#DIV/0!</v>
      </c>
    </row>
    <row r="119" spans="1:10" x14ac:dyDescent="0.25">
      <c r="A119" s="109" t="s">
        <v>273</v>
      </c>
      <c r="B119" s="110"/>
      <c r="C119" s="78">
        <f>SUM(C120:C137)</f>
        <v>16143083544.440001</v>
      </c>
      <c r="D119" s="71">
        <f>SUM(D120:D137)</f>
        <v>381860091.59999996</v>
      </c>
      <c r="E119" s="71">
        <f>SUM(E120:E137)</f>
        <v>291537441.12</v>
      </c>
      <c r="F119" s="71">
        <f>SUM(F120:F137)</f>
        <v>16661769.220000001</v>
      </c>
      <c r="G119" s="71">
        <f>SUM(G120:G137)</f>
        <v>0</v>
      </c>
      <c r="H119" s="71">
        <f t="shared" si="5"/>
        <v>308199210.34000003</v>
      </c>
      <c r="I119" s="71">
        <f t="shared" si="3"/>
        <v>690059301.94000006</v>
      </c>
      <c r="J119" s="76">
        <f t="shared" si="4"/>
        <v>4.2746436889851207</v>
      </c>
    </row>
    <row r="120" spans="1:10" x14ac:dyDescent="0.25">
      <c r="A120" s="80" t="s">
        <v>189</v>
      </c>
      <c r="B120" s="81" t="s">
        <v>190</v>
      </c>
      <c r="C120" s="75">
        <v>3901856351</v>
      </c>
      <c r="D120" s="19">
        <v>335225679.63999999</v>
      </c>
      <c r="E120" s="19">
        <v>263612896.64000002</v>
      </c>
      <c r="F120" s="19">
        <v>16661769.220000001</v>
      </c>
      <c r="G120" s="20"/>
      <c r="H120" s="71">
        <f t="shared" si="5"/>
        <v>280274665.86000001</v>
      </c>
      <c r="I120" s="71">
        <f t="shared" si="3"/>
        <v>615500345.5</v>
      </c>
      <c r="J120" s="76">
        <f t="shared" si="4"/>
        <v>15.774551652632073</v>
      </c>
    </row>
    <row r="121" spans="1:10" x14ac:dyDescent="0.25">
      <c r="A121" s="80" t="s">
        <v>193</v>
      </c>
      <c r="B121" s="81" t="s">
        <v>192</v>
      </c>
      <c r="C121" s="75">
        <v>460068384</v>
      </c>
      <c r="D121" s="20"/>
      <c r="E121" s="20"/>
      <c r="F121" s="20"/>
      <c r="G121" s="20"/>
      <c r="H121" s="71">
        <f t="shared" si="5"/>
        <v>0</v>
      </c>
      <c r="I121" s="71">
        <f t="shared" si="3"/>
        <v>0</v>
      </c>
      <c r="J121" s="76">
        <f t="shared" si="4"/>
        <v>0</v>
      </c>
    </row>
    <row r="122" spans="1:10" x14ac:dyDescent="0.25">
      <c r="A122" s="80" t="s">
        <v>195</v>
      </c>
      <c r="B122" s="81" t="s">
        <v>194</v>
      </c>
      <c r="C122" s="75">
        <v>30000000</v>
      </c>
      <c r="D122" s="20"/>
      <c r="E122" s="20"/>
      <c r="F122" s="20"/>
      <c r="G122" s="20"/>
      <c r="H122" s="71">
        <f t="shared" si="5"/>
        <v>0</v>
      </c>
      <c r="I122" s="71">
        <f t="shared" si="3"/>
        <v>0</v>
      </c>
      <c r="J122" s="76">
        <f t="shared" si="4"/>
        <v>0</v>
      </c>
    </row>
    <row r="123" spans="1:10" x14ac:dyDescent="0.25">
      <c r="A123" s="80" t="s">
        <v>197</v>
      </c>
      <c r="B123" s="81" t="s">
        <v>196</v>
      </c>
      <c r="C123" s="75">
        <v>162157543</v>
      </c>
      <c r="D123" s="20"/>
      <c r="E123" s="20"/>
      <c r="F123" s="20"/>
      <c r="G123" s="20"/>
      <c r="H123" s="71">
        <f t="shared" si="5"/>
        <v>0</v>
      </c>
      <c r="I123" s="71">
        <f t="shared" si="3"/>
        <v>0</v>
      </c>
      <c r="J123" s="76">
        <f t="shared" si="4"/>
        <v>0</v>
      </c>
    </row>
    <row r="124" spans="1:10" x14ac:dyDescent="0.25">
      <c r="A124" s="80" t="s">
        <v>199</v>
      </c>
      <c r="B124" s="81" t="s">
        <v>198</v>
      </c>
      <c r="C124" s="75">
        <v>342791400</v>
      </c>
      <c r="D124" s="20"/>
      <c r="E124" s="20"/>
      <c r="F124" s="20"/>
      <c r="G124" s="20"/>
      <c r="H124" s="71">
        <f t="shared" si="5"/>
        <v>0</v>
      </c>
      <c r="I124" s="71">
        <f t="shared" si="3"/>
        <v>0</v>
      </c>
      <c r="J124" s="76">
        <f t="shared" si="4"/>
        <v>0</v>
      </c>
    </row>
    <row r="125" spans="1:10" x14ac:dyDescent="0.25">
      <c r="A125" s="80" t="s">
        <v>201</v>
      </c>
      <c r="B125" s="81" t="s">
        <v>200</v>
      </c>
      <c r="C125" s="75">
        <v>320000000</v>
      </c>
      <c r="D125" s="20"/>
      <c r="E125" s="20"/>
      <c r="F125" s="20"/>
      <c r="G125" s="20"/>
      <c r="H125" s="71">
        <f t="shared" si="5"/>
        <v>0</v>
      </c>
      <c r="I125" s="71">
        <f t="shared" si="3"/>
        <v>0</v>
      </c>
      <c r="J125" s="76">
        <f t="shared" si="4"/>
        <v>0</v>
      </c>
    </row>
    <row r="126" spans="1:10" x14ac:dyDescent="0.25">
      <c r="A126" s="80" t="s">
        <v>203</v>
      </c>
      <c r="B126" s="81" t="s">
        <v>274</v>
      </c>
      <c r="C126" s="75">
        <v>2214530000</v>
      </c>
      <c r="D126" s="20"/>
      <c r="E126" s="20"/>
      <c r="F126" s="20"/>
      <c r="G126" s="20"/>
      <c r="H126" s="71">
        <f t="shared" si="5"/>
        <v>0</v>
      </c>
      <c r="I126" s="71">
        <f t="shared" si="3"/>
        <v>0</v>
      </c>
      <c r="J126" s="76">
        <f t="shared" si="4"/>
        <v>0</v>
      </c>
    </row>
    <row r="127" spans="1:10" x14ac:dyDescent="0.25">
      <c r="A127" s="80" t="s">
        <v>205</v>
      </c>
      <c r="B127" s="81" t="s">
        <v>275</v>
      </c>
      <c r="C127" s="75">
        <v>2878000000</v>
      </c>
      <c r="D127" s="20"/>
      <c r="E127" s="20"/>
      <c r="F127" s="20"/>
      <c r="G127" s="20"/>
      <c r="H127" s="71">
        <f t="shared" si="5"/>
        <v>0</v>
      </c>
      <c r="I127" s="71">
        <f t="shared" si="3"/>
        <v>0</v>
      </c>
      <c r="J127" s="76">
        <f t="shared" si="4"/>
        <v>0</v>
      </c>
    </row>
    <row r="128" spans="1:10" x14ac:dyDescent="0.25">
      <c r="A128" s="80" t="s">
        <v>207</v>
      </c>
      <c r="B128" s="81" t="s">
        <v>206</v>
      </c>
      <c r="C128" s="75">
        <v>119250000</v>
      </c>
      <c r="D128" s="20"/>
      <c r="E128" s="20"/>
      <c r="F128" s="20"/>
      <c r="G128" s="20"/>
      <c r="H128" s="71">
        <f t="shared" si="5"/>
        <v>0</v>
      </c>
      <c r="I128" s="71">
        <f t="shared" si="3"/>
        <v>0</v>
      </c>
      <c r="J128" s="76">
        <f t="shared" si="4"/>
        <v>0</v>
      </c>
    </row>
    <row r="129" spans="1:10" x14ac:dyDescent="0.25">
      <c r="A129" s="80" t="s">
        <v>209</v>
      </c>
      <c r="B129" s="81" t="s">
        <v>208</v>
      </c>
      <c r="C129" s="75">
        <v>2023041810</v>
      </c>
      <c r="D129" s="19">
        <v>46634411.959999993</v>
      </c>
      <c r="E129" s="19">
        <v>27924544.48</v>
      </c>
      <c r="F129" s="20"/>
      <c r="G129" s="20"/>
      <c r="H129" s="71">
        <f t="shared" si="5"/>
        <v>27924544.48</v>
      </c>
      <c r="I129" s="71">
        <f t="shared" si="3"/>
        <v>74558956.439999998</v>
      </c>
      <c r="J129" s="76">
        <f t="shared" si="4"/>
        <v>3.6854876686903468</v>
      </c>
    </row>
    <row r="130" spans="1:10" x14ac:dyDescent="0.25">
      <c r="A130" s="80" t="s">
        <v>211</v>
      </c>
      <c r="B130" s="81" t="s">
        <v>210</v>
      </c>
      <c r="C130" s="75">
        <v>274600000</v>
      </c>
      <c r="D130" s="20"/>
      <c r="E130" s="20"/>
      <c r="F130" s="20"/>
      <c r="G130" s="20"/>
      <c r="H130" s="71">
        <f t="shared" si="5"/>
        <v>0</v>
      </c>
      <c r="I130" s="71">
        <f t="shared" si="3"/>
        <v>0</v>
      </c>
      <c r="J130" s="76">
        <f t="shared" si="4"/>
        <v>0</v>
      </c>
    </row>
    <row r="131" spans="1:10" x14ac:dyDescent="0.25">
      <c r="A131" s="80" t="s">
        <v>213</v>
      </c>
      <c r="B131" s="81" t="s">
        <v>212</v>
      </c>
      <c r="C131" s="75">
        <v>956018232.44000006</v>
      </c>
      <c r="D131" s="20"/>
      <c r="E131" s="20"/>
      <c r="F131" s="20"/>
      <c r="G131" s="20"/>
      <c r="H131" s="71">
        <f t="shared" si="5"/>
        <v>0</v>
      </c>
      <c r="I131" s="71">
        <f t="shared" si="3"/>
        <v>0</v>
      </c>
      <c r="J131" s="76">
        <f t="shared" si="4"/>
        <v>0</v>
      </c>
    </row>
    <row r="132" spans="1:10" x14ac:dyDescent="0.25">
      <c r="A132" s="80" t="s">
        <v>215</v>
      </c>
      <c r="B132" s="81" t="s">
        <v>214</v>
      </c>
      <c r="C132" s="75">
        <v>283000000</v>
      </c>
      <c r="D132" s="20"/>
      <c r="E132" s="20"/>
      <c r="F132" s="20"/>
      <c r="G132" s="20"/>
      <c r="H132" s="71">
        <f t="shared" si="5"/>
        <v>0</v>
      </c>
      <c r="I132" s="71">
        <f t="shared" si="3"/>
        <v>0</v>
      </c>
      <c r="J132" s="76">
        <f t="shared" si="4"/>
        <v>0</v>
      </c>
    </row>
    <row r="133" spans="1:10" x14ac:dyDescent="0.25">
      <c r="A133" s="80" t="s">
        <v>217</v>
      </c>
      <c r="B133" s="81" t="s">
        <v>216</v>
      </c>
      <c r="C133" s="75">
        <v>276784000</v>
      </c>
      <c r="D133" s="20"/>
      <c r="E133" s="20"/>
      <c r="F133" s="20"/>
      <c r="G133" s="20"/>
      <c r="H133" s="71">
        <f t="shared" si="5"/>
        <v>0</v>
      </c>
      <c r="I133" s="71">
        <f t="shared" ref="I133:I141" si="6">D133+H133</f>
        <v>0</v>
      </c>
      <c r="J133" s="76">
        <f t="shared" ref="J133:J141" si="7">I133/C133%</f>
        <v>0</v>
      </c>
    </row>
    <row r="134" spans="1:10" x14ac:dyDescent="0.25">
      <c r="A134" s="80" t="s">
        <v>219</v>
      </c>
      <c r="B134" s="111" t="s">
        <v>218</v>
      </c>
      <c r="C134" s="75">
        <v>396530000</v>
      </c>
      <c r="D134" s="20"/>
      <c r="E134" s="20"/>
      <c r="F134" s="20"/>
      <c r="G134" s="20"/>
      <c r="H134" s="71">
        <f t="shared" ref="H134:H141" si="8">SUM(E134:G134)</f>
        <v>0</v>
      </c>
      <c r="I134" s="71">
        <f t="shared" si="6"/>
        <v>0</v>
      </c>
      <c r="J134" s="76">
        <f t="shared" si="7"/>
        <v>0</v>
      </c>
    </row>
    <row r="135" spans="1:10" x14ac:dyDescent="0.25">
      <c r="A135" s="80" t="s">
        <v>221</v>
      </c>
      <c r="B135" s="81" t="s">
        <v>276</v>
      </c>
      <c r="C135" s="75">
        <v>1202855824</v>
      </c>
      <c r="D135" s="20"/>
      <c r="E135" s="20"/>
      <c r="F135" s="20"/>
      <c r="G135" s="20"/>
      <c r="H135" s="71">
        <f t="shared" si="8"/>
        <v>0</v>
      </c>
      <c r="I135" s="71">
        <f t="shared" si="6"/>
        <v>0</v>
      </c>
      <c r="J135" s="76">
        <f t="shared" si="7"/>
        <v>0</v>
      </c>
    </row>
    <row r="136" spans="1:10" x14ac:dyDescent="0.25">
      <c r="A136" s="80" t="s">
        <v>223</v>
      </c>
      <c r="B136" s="81" t="s">
        <v>222</v>
      </c>
      <c r="C136" s="75">
        <v>163000000</v>
      </c>
      <c r="D136" s="20"/>
      <c r="E136" s="20"/>
      <c r="F136" s="20"/>
      <c r="G136" s="20"/>
      <c r="H136" s="71">
        <f t="shared" si="8"/>
        <v>0</v>
      </c>
      <c r="I136" s="71">
        <f t="shared" si="6"/>
        <v>0</v>
      </c>
      <c r="J136" s="76">
        <f t="shared" si="7"/>
        <v>0</v>
      </c>
    </row>
    <row r="137" spans="1:10" x14ac:dyDescent="0.25">
      <c r="A137" s="80" t="s">
        <v>225</v>
      </c>
      <c r="B137" s="111" t="s">
        <v>224</v>
      </c>
      <c r="C137" s="75">
        <v>138600000</v>
      </c>
      <c r="D137" s="20"/>
      <c r="E137" s="20"/>
      <c r="F137" s="20"/>
      <c r="G137" s="20"/>
      <c r="H137" s="71">
        <f t="shared" si="8"/>
        <v>0</v>
      </c>
      <c r="I137" s="71">
        <f t="shared" si="6"/>
        <v>0</v>
      </c>
      <c r="J137" s="76">
        <f t="shared" si="7"/>
        <v>0</v>
      </c>
    </row>
    <row r="138" spans="1:10" x14ac:dyDescent="0.25">
      <c r="A138" s="74"/>
      <c r="B138" s="74"/>
      <c r="C138" s="92"/>
      <c r="D138" s="20"/>
      <c r="E138" s="20"/>
      <c r="F138" s="20"/>
      <c r="G138" s="20"/>
      <c r="H138" s="71">
        <f t="shared" si="8"/>
        <v>0</v>
      </c>
      <c r="I138" s="71">
        <f t="shared" si="6"/>
        <v>0</v>
      </c>
      <c r="J138" s="76" t="e">
        <f t="shared" si="7"/>
        <v>#DIV/0!</v>
      </c>
    </row>
    <row r="139" spans="1:10" x14ac:dyDescent="0.25">
      <c r="A139" s="97" t="s">
        <v>277</v>
      </c>
      <c r="B139" s="97"/>
      <c r="C139" s="98">
        <f>SUM(C140:C141)</f>
        <v>1101170000</v>
      </c>
      <c r="D139" s="1">
        <f>SUM(D140:D141)</f>
        <v>0</v>
      </c>
      <c r="E139" s="1">
        <f>SUM(E140:E141)</f>
        <v>0</v>
      </c>
      <c r="F139" s="1">
        <f>SUM(F140:F141)</f>
        <v>0</v>
      </c>
      <c r="G139" s="1">
        <f>SUM(G140:G141)</f>
        <v>0</v>
      </c>
      <c r="H139" s="71">
        <f t="shared" si="8"/>
        <v>0</v>
      </c>
      <c r="I139" s="71">
        <f t="shared" si="6"/>
        <v>0</v>
      </c>
      <c r="J139" s="76">
        <f t="shared" si="7"/>
        <v>0</v>
      </c>
    </row>
    <row r="140" spans="1:10" x14ac:dyDescent="0.25">
      <c r="A140" s="80" t="s">
        <v>241</v>
      </c>
      <c r="B140" s="81" t="s">
        <v>242</v>
      </c>
      <c r="C140" s="75">
        <v>240170000</v>
      </c>
      <c r="D140" s="20"/>
      <c r="E140" s="20"/>
      <c r="F140" s="20"/>
      <c r="G140" s="20"/>
      <c r="H140" s="71">
        <f t="shared" si="8"/>
        <v>0</v>
      </c>
      <c r="I140" s="71">
        <f t="shared" si="6"/>
        <v>0</v>
      </c>
      <c r="J140" s="76">
        <f t="shared" si="7"/>
        <v>0</v>
      </c>
    </row>
    <row r="141" spans="1:10" x14ac:dyDescent="0.25">
      <c r="A141" s="80" t="s">
        <v>243</v>
      </c>
      <c r="B141" s="81" t="s">
        <v>244</v>
      </c>
      <c r="C141" s="75">
        <v>861000000</v>
      </c>
      <c r="D141" s="20"/>
      <c r="E141" s="20"/>
      <c r="F141" s="20"/>
      <c r="G141" s="20"/>
      <c r="H141" s="71">
        <f t="shared" si="8"/>
        <v>0</v>
      </c>
      <c r="I141" s="71">
        <f t="shared" si="6"/>
        <v>0</v>
      </c>
      <c r="J141" s="76">
        <f t="shared" si="7"/>
        <v>0</v>
      </c>
    </row>
  </sheetData>
  <mergeCells count="9">
    <mergeCell ref="A102:B102"/>
    <mergeCell ref="A119:B119"/>
    <mergeCell ref="A139:B139"/>
    <mergeCell ref="A1:J1"/>
    <mergeCell ref="A2:J2"/>
    <mergeCell ref="A52:B52"/>
    <mergeCell ref="A58:B58"/>
    <mergeCell ref="A67:B67"/>
    <mergeCell ref="A96:B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REVENUE</vt:lpstr>
      <vt:lpstr>PERSONNEL</vt:lpstr>
      <vt:lpstr>OVER HEAD</vt:lpstr>
      <vt:lpstr>CAPITAL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</dc:creator>
  <cp:lastModifiedBy>BUDGET</cp:lastModifiedBy>
  <dcterms:created xsi:type="dcterms:W3CDTF">2019-08-30T13:22:59Z</dcterms:created>
  <dcterms:modified xsi:type="dcterms:W3CDTF">2019-08-30T15:29:29Z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